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0" windowWidth="18555" windowHeight="11460"/>
  </bookViews>
  <sheets>
    <sheet name="форма 2п для МО и ГО" sheetId="2" r:id="rId1"/>
  </sheets>
  <definedNames>
    <definedName name="_xlnm.Print_Titles" localSheetId="0">'форма 2п для МО и ГО'!$5:$7</definedName>
    <definedName name="_xlnm.Print_Area" localSheetId="0">'форма 2п для МО и ГО'!$A$1:$N$191</definedName>
  </definedNames>
  <calcPr calcId="145621"/>
</workbook>
</file>

<file path=xl/calcChain.xml><?xml version="1.0" encoding="utf-8"?>
<calcChain xmlns="http://schemas.openxmlformats.org/spreadsheetml/2006/main">
  <c r="K102" i="2" l="1"/>
  <c r="N102" i="2"/>
  <c r="H102" i="2"/>
  <c r="K93" i="2" l="1"/>
  <c r="K91" i="2"/>
  <c r="H93" i="2"/>
  <c r="H91" i="2"/>
  <c r="K74" i="2"/>
  <c r="H74" i="2"/>
  <c r="H72" i="2"/>
  <c r="K70" i="2"/>
  <c r="H70" i="2"/>
  <c r="N72" i="2" l="1"/>
  <c r="N74" i="2"/>
  <c r="N70" i="2"/>
  <c r="K72" i="2"/>
  <c r="K21" i="2" l="1"/>
  <c r="N21" i="2"/>
  <c r="H21" i="2"/>
  <c r="N93" i="2"/>
  <c r="N91" i="2"/>
  <c r="H166" i="2"/>
  <c r="H161" i="2"/>
  <c r="N166" i="2"/>
  <c r="K166" i="2"/>
  <c r="N161" i="2"/>
  <c r="K161" i="2"/>
  <c r="H17" i="2"/>
  <c r="K17" i="2"/>
  <c r="N17" i="2"/>
</calcChain>
</file>

<file path=xl/comments1.xml><?xml version="1.0" encoding="utf-8"?>
<comments xmlns="http://schemas.openxmlformats.org/spreadsheetml/2006/main">
  <authors>
    <author>akmrsk_Cherbina_EA</author>
  </authors>
  <commentList>
    <comment ref="A20" authorId="0">
      <text>
        <r>
          <rPr>
            <b/>
            <sz val="9"/>
            <color indexed="81"/>
            <rFont val="Tahoma"/>
            <family val="2"/>
            <charset val="204"/>
          </rPr>
          <t>akmrsk_Cherbina_EA:</t>
        </r>
        <r>
          <rPr>
            <sz val="9"/>
            <color indexed="81"/>
            <rFont val="Tahoma"/>
            <family val="2"/>
            <charset val="204"/>
          </rPr>
          <t xml:space="preserve">
статистика</t>
        </r>
      </text>
    </comment>
    <comment ref="A86" authorId="0">
      <text>
        <r>
          <rPr>
            <b/>
            <sz val="9"/>
            <color indexed="81"/>
            <rFont val="Tahoma"/>
            <family val="2"/>
            <charset val="204"/>
          </rPr>
          <t>akmrsk_Cherbina_EA:</t>
        </r>
        <r>
          <rPr>
            <sz val="9"/>
            <color indexed="81"/>
            <rFont val="Tahoma"/>
            <family val="2"/>
            <charset val="204"/>
          </rPr>
          <t xml:space="preserve">
статистика</t>
        </r>
      </text>
    </comment>
    <comment ref="A95" authorId="0">
      <text>
        <r>
          <rPr>
            <b/>
            <sz val="9"/>
            <color indexed="81"/>
            <rFont val="Tahoma"/>
            <family val="2"/>
            <charset val="204"/>
          </rPr>
          <t>akmrsk_Cherbina_EA:</t>
        </r>
        <r>
          <rPr>
            <sz val="9"/>
            <color indexed="81"/>
            <rFont val="Tahoma"/>
            <family val="2"/>
            <charset val="204"/>
          </rPr>
          <t xml:space="preserve">
реестр МСП</t>
        </r>
      </text>
    </comment>
    <comment ref="A160" authorId="0">
      <text>
        <r>
          <rPr>
            <b/>
            <sz val="9"/>
            <color indexed="81"/>
            <rFont val="Tahoma"/>
            <family val="2"/>
            <charset val="204"/>
          </rPr>
          <t>akmrsk_Cherbina_EA:</t>
        </r>
        <r>
          <rPr>
            <sz val="9"/>
            <color indexed="81"/>
            <rFont val="Tahoma"/>
            <family val="2"/>
            <charset val="204"/>
          </rPr>
          <t xml:space="preserve">
статистика</t>
        </r>
      </text>
    </comment>
  </commentList>
</comments>
</file>

<file path=xl/sharedStrings.xml><?xml version="1.0" encoding="utf-8"?>
<sst xmlns="http://schemas.openxmlformats.org/spreadsheetml/2006/main" count="1101" uniqueCount="222">
  <si>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</si>
  <si>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</si>
  <si>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</si>
  <si>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</si>
  <si>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</si>
  <si>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</si>
  <si>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</si>
  <si>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</si>
  <si>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</si>
  <si>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</si>
  <si>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</si>
  <si>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%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</si>
  <si>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</si>
  <si>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</si>
  <si>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</si>
  <si>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</si>
  <si>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</si>
  <si>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</si>
  <si>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</si>
  <si>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</si>
  <si>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</si>
  <si>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</si>
  <si>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</si>
  <si>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</si>
  <si>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</si>
  <si>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</si>
  <si>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</si>
  <si>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</si>
  <si>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</si>
  <si>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</si>
  <si>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</si>
  <si>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мест на 1000 детей в возрасте 1-6 лет</t>
  </si>
  <si>
    <t>Показатели</t>
  </si>
  <si>
    <t>Единица измерения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</si>
  <si>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</si>
  <si>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</si>
  <si>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</si>
  <si>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</si>
  <si>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</si>
  <si>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</si>
  <si>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</si>
  <si>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</si>
  <si>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</si>
  <si>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</si>
  <si>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</si>
  <si>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</si>
  <si>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</si>
  <si>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</si>
  <si>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</si>
  <si>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</si>
  <si>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</si>
  <si>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</si>
  <si>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Ожидаемая продолжительность жизни при рождении</t>
  </si>
  <si>
    <t>число лет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</si>
  <si>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</si>
  <si>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</si>
  <si>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</si>
  <si>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</si>
  <si>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</si>
  <si>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</si>
  <si>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</si>
  <si>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</si>
  <si>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рублей</t>
  </si>
  <si>
    <t>Темп роста фонда заработной платы работников организаций</t>
  </si>
  <si>
    <t>Население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</si>
  <si>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</si>
  <si>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</si>
  <si>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</si>
  <si>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</si>
  <si>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</si>
  <si>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</si>
  <si>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</si>
  <si>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</si>
  <si>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</si>
  <si>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</si>
  <si>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</si>
  <si>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</si>
  <si>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</si>
  <si>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</si>
  <si>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</si>
  <si>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</si>
  <si>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</si>
  <si>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</si>
  <si>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</si>
  <si>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</si>
  <si>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</si>
  <si>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</si>
  <si>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</si>
  <si>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</si>
  <si>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</si>
  <si>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</si>
  <si>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</si>
  <si>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</si>
  <si>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</si>
  <si>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</si>
  <si>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</si>
  <si>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</si>
  <si>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</si>
  <si>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</si>
  <si>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</si>
  <si>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</si>
  <si>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</si>
  <si>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</si>
  <si>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</si>
  <si>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</si>
  <si>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</si>
  <si>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</si>
  <si>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</si>
  <si>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</si>
  <si>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</si>
  <si>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</si>
  <si>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</si>
  <si>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</si>
  <si>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</si>
  <si>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</si>
  <si>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</si>
  <si>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</si>
  <si>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</si>
  <si>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</si>
  <si>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</si>
  <si>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</si>
  <si>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</si>
  <si>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</si>
  <si>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</si>
  <si>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</si>
  <si>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</si>
  <si>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</si>
  <si>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</si>
  <si>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</si>
  <si>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</si>
  <si>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</si>
  <si>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</si>
  <si>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</si>
  <si>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</si>
  <si>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</si>
  <si>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</si>
  <si>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Отчет</t>
  </si>
  <si>
    <t>Оценка показателя</t>
  </si>
  <si>
    <t>Прогноз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</si>
  <si>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</si>
  <si>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</si>
  <si>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</si>
  <si>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</si>
  <si>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</si>
  <si>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</si>
  <si>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</si>
  <si>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</si>
  <si>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</si>
  <si>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</si>
  <si>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>Объем отгруженных товаров собственного производства, выполненных работ и услуг собственными силами - 10 Производство пищевых продуктов*</t>
  </si>
  <si>
    <t>Темп роста отгрузки -10 Производство пищевых продуктов*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</si>
  <si>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</si>
  <si>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</si>
  <si>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- 12 Производство табачных изделий*</t>
  </si>
  <si>
    <t>Темп роста отгрузки -11 Производство напитков*</t>
  </si>
  <si>
    <t>Объем отгруженных товаров собственного производства, выполненных работ и услуг собственными силами - 11 Производство напитков*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</si>
  <si>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</si>
  <si>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- 14 Производство одежды*</t>
  </si>
  <si>
    <t>Темп роста отгрузки - 14 Производство одежды*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</si>
  <si>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</si>
  <si>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</si>
  <si>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изделий*</t>
  </si>
  <si>
    <t>Темп роста отгрузки - 17 Производство бумаги и бумажных изделий*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</si>
  <si>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информации*</t>
  </si>
  <si>
    <t>Темп роста отгрузки - 18 Деятельность полиграфическая и копирование носителей информации*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</si>
  <si>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целях*</t>
  </si>
  <si>
    <t>Темп роста отгрузки - 21 Производство лекарственных средств и материалов, применяемых в медицинских целях*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</si>
  <si>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изделий*</t>
  </si>
  <si>
    <t>Темп роста отгрузки - 22 Производство резиновых и пластмассовых изделий*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</si>
  <si>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продукции*</t>
  </si>
  <si>
    <t>Темп роста отгрузки - 23 Производство прочей неметаллической минеральной продукции*</t>
  </si>
  <si>
    <t>Объем отгруженных товаров собственного производства, выполненных работ и услуг собственными силами - 24 Производство металлургическое*</t>
  </si>
  <si>
    <t>Темп роста отгрузки - 24 Производство металлургическое*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</si>
  <si>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оборудования*</t>
  </si>
  <si>
    <t>Темп роста отгрузки - 25 Производство готовых металлических изделий, кроме машин и оборудования*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</si>
  <si>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изделий*</t>
  </si>
  <si>
    <t>Темп роста отгрузки - 26 Производство компьютеров, электронных и  оптических изделий*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</si>
  <si>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оборудования*</t>
  </si>
  <si>
    <t>Темп роста отгрузки - 27 Производство электрического оборудования*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</si>
  <si>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оборудования*</t>
  </si>
  <si>
    <t>Темп роста отгрузки - 30 Производство прочих транспортных средств и оборудования*</t>
  </si>
  <si>
    <t>Объем отгруженных товаров собственного производства, выполненных работ и услуг собственными силами - 31 Производство мебели*</t>
  </si>
  <si>
    <t>Темп роста отгрузки - 31 Производство мебели*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</si>
  <si>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изделий*</t>
  </si>
  <si>
    <t>Темп роста отгрузки - 32 Производство прочих готовых изделий*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</si>
  <si>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</si>
  <si>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</si>
  <si>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</si>
  <si>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</si>
  <si>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</si>
  <si>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</si>
  <si>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Количество российских туристов, посетивших муниципальное образование***</t>
  </si>
  <si>
    <t>Объем платных услуг, оказываемых организациями санаторно-курортного и туристского комплексов муниципального образования***</t>
  </si>
  <si>
    <t>*** г.Ставрополь и города-курорты КМВ</t>
  </si>
  <si>
    <t>**  г. Ставрополь и г.Невинномысск</t>
  </si>
  <si>
    <t>*  г.Ставрополь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</si>
  <si>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продуктов**</t>
  </si>
  <si>
    <t>Темп роста отгрузки - 20 Производство химических веществ и химических продуктов**</t>
  </si>
  <si>
    <t>тыс.шт.</t>
  </si>
  <si>
    <t>Численность населения (в среднегодовом исчислении)****</t>
  </si>
  <si>
    <t>Общий коэффициент рождаемости****</t>
  </si>
  <si>
    <t>Миграционный прирост (убыль)****</t>
  </si>
  <si>
    <t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****</t>
  </si>
  <si>
    <t>Валовой сбор картофеля****</t>
  </si>
  <si>
    <t>Валовой сбор овощей****</t>
  </si>
  <si>
    <t>Скот и птица на убой (в живом весе)****</t>
  </si>
  <si>
    <t>Яйца****</t>
  </si>
  <si>
    <t>Молоко****</t>
  </si>
  <si>
    <t>Ввод в действие жилых домов****</t>
  </si>
  <si>
    <t>Оборот розничной торговли****</t>
  </si>
  <si>
    <t>Индекс физического объема оборота розничной торговли****</t>
  </si>
  <si>
    <t>Количество малых и средних предприятий, включая микропредприятия (на конец года)****</t>
  </si>
  <si>
    <t>Номинальная начисленная среднемесячная заработная плата работников организаций****</t>
  </si>
  <si>
    <t>Фонд заработной платы работников организаций****</t>
  </si>
  <si>
    <t>ПРОГНОЗ</t>
  </si>
  <si>
    <t>целевой</t>
  </si>
  <si>
    <t>3 вариант</t>
  </si>
  <si>
    <t>-</t>
  </si>
  <si>
    <t>Среднесписочная численность работников организаций (без внешних совместителей)</t>
  </si>
  <si>
    <t xml:space="preserve">Приложение
 к постановлению администрации                                                                                   Кировского муниципального округа                                                                         Ставропольского края                                                                                                                  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</si>
  <si>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</si>
  <si>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 социально-экономического развития Кировского муниципального округа Ставропольского края на 2024 год и на период до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</si>
</sst>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0" fillId="2" borderId="6" xfId="0" applyFill="1" applyBorder="1"/>
    <xf numFmtId="0" fontId="2" fillId="0" borderId="8" xfId="0" applyFont="1" applyFill="1" applyBorder="1" applyAlignment="1" applyProtection="1">
      <alignment horizontal="left" vertical="center" wrapText="1" shrinkToFi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1" fillId="2" borderId="9" xfId="0" applyFont="1" applyFill="1" applyBorder="1" applyAlignment="1" applyProtection="1">
      <alignment horizontal="left" vertical="center" wrapText="1" shrinkToFit="1"/>
    </xf>
    <xf numFmtId="0" fontId="1" fillId="2" borderId="8" xfId="0" applyFont="1" applyFill="1" applyBorder="1" applyAlignment="1" applyProtection="1">
      <alignment horizontal="left" vertical="center" wrapText="1" shrinkToFit="1"/>
    </xf>
    <xf numFmtId="0" fontId="3" fillId="0" borderId="4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Alignment="1"/>
    <xf numFmtId="0" fontId="1" fillId="2" borderId="6" xfId="0" applyFont="1" applyFill="1" applyBorder="1" applyAlignment="1" applyProtection="1">
      <alignment horizontal="left" vertical="center" wrapText="1" shrinkToFi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" fillId="3" borderId="0" xfId="0" applyFont="1" applyFill="1" applyBorder="1" applyAlignment="1" applyProtection="1">
      <alignment horizontal="left" vertical="center" wrapText="1" shrinkToFit="1"/>
    </xf>
    <xf numFmtId="0" fontId="3" fillId="3" borderId="0" xfId="0" applyFont="1" applyFill="1" applyBorder="1" applyAlignment="1">
      <alignment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 wrapText="1" shrinkToFit="1"/>
    </xf>
    <xf numFmtId="0" fontId="3" fillId="4" borderId="1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3" borderId="0" xfId="0" applyFill="1"/>
    <xf numFmtId="2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2" fontId="3" fillId="0" borderId="1" xfId="0" applyNumberFormat="1" applyFont="1" applyFill="1" applyBorder="1" applyAlignment="1">
      <alignment horizontal="center" vertical="center" wrapText="1" shrinkToFit="1"/>
    </xf>
    <xf numFmtId="2" fontId="3" fillId="0" borderId="4" xfId="0" applyNumberFormat="1" applyFont="1" applyFill="1" applyBorder="1" applyAlignment="1">
      <alignment horizontal="center" vertical="center" wrapText="1" shrinkToFit="1"/>
    </xf>
    <xf numFmtId="0" fontId="1" fillId="4" borderId="6" xfId="0" applyFont="1" applyFill="1" applyBorder="1" applyAlignment="1" applyProtection="1">
      <alignment horizontal="left" vertical="center" wrapText="1" shrinkToFit="1"/>
    </xf>
    <xf numFmtId="2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>
      <alignment wrapText="1"/>
    </xf>
    <xf numFmtId="0" fontId="6" fillId="4" borderId="0" xfId="0" applyFont="1" applyFill="1" applyAlignment="1">
      <alignment wrapText="1"/>
    </xf>
    <xf numFmtId="0" fontId="3" fillId="4" borderId="4" xfId="0" applyFont="1" applyFill="1" applyBorder="1" applyAlignment="1" applyProtection="1">
      <alignment horizontal="left" vertical="center" wrapText="1" shrinkToFi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 wrapText="1" shrinkToFit="1"/>
    </xf>
    <xf numFmtId="0" fontId="3" fillId="4" borderId="1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 shrinkToFit="1"/>
    </xf>
    <xf numFmtId="0" fontId="0" fillId="4" borderId="0" xfId="0" applyFill="1"/>
    <xf numFmtId="0" fontId="0" fillId="4" borderId="0" xfId="0" applyFill="1" applyAlignment="1">
      <alignment wrapText="1"/>
    </xf>
    <xf numFmtId="0" fontId="3" fillId="4" borderId="0" xfId="0" applyFont="1" applyFill="1" applyAlignment="1">
      <alignment horizontal="center" vertical="center" wrapText="1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 applyProtection="1">
      <alignment horizontal="left" vertical="center" wrapText="1" shrinkToFit="1"/>
    </xf>
    <xf numFmtId="0" fontId="0" fillId="4" borderId="6" xfId="0" applyFill="1" applyBorder="1"/>
    <xf numFmtId="2" fontId="3" fillId="4" borderId="5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 shrinkToFit="1"/>
    </xf>
    <xf numFmtId="0" fontId="2" fillId="4" borderId="1" xfId="0" applyFont="1" applyFill="1" applyBorder="1" applyAlignment="1" applyProtection="1">
      <alignment horizontal="center" vertical="center" wrapText="1" shrinkToFit="1"/>
    </xf>
    <xf numFmtId="2" fontId="2" fillId="4" borderId="1" xfId="0" applyNumberFormat="1" applyFont="1" applyFill="1" applyBorder="1" applyAlignment="1" applyProtection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 shrinkToFit="1"/>
    </xf>
    <xf numFmtId="49" fontId="1" fillId="2" borderId="6" xfId="0" applyNumberFormat="1" applyFont="1" applyFill="1" applyBorder="1" applyAlignment="1" applyProtection="1">
      <alignment horizontal="left" vertical="center" wrapText="1" shrinkToFit="1"/>
    </xf>
    <xf numFmtId="49" fontId="1" fillId="2" borderId="7" xfId="0" applyNumberFormat="1" applyFont="1" applyFill="1" applyBorder="1" applyAlignment="1" applyProtection="1">
      <alignment horizontal="left" vertical="center" wrapText="1" shrinkToFi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4" borderId="5" xfId="0" applyFont="1" applyFill="1" applyBorder="1" applyAlignment="1" applyProtection="1">
      <alignment horizontal="left" vertical="center" wrapText="1" shrinkToFit="1"/>
    </xf>
    <xf numFmtId="0" fontId="1" fillId="4" borderId="6" xfId="0" applyFont="1" applyFill="1" applyBorder="1" applyAlignment="1" applyProtection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97"/>
  <sheetViews>
    <sheetView tabSelected="1" view="pageBreakPreview" zoomScale="80" zoomScaleNormal="70" zoomScaleSheetLayoutView="80" workbookViewId="0">
      <selection sqref="A1:N191"/>
    </sheetView>
  </sheetViews>
  <sheetFormatPr defaultRowHeight="12.75" x14ac:dyDescent="0.2"/>
  <cols>
    <col min="1" max="1" width="47.5703125" customWidth="1"/>
    <col min="2" max="2" width="22.85546875" style="4" customWidth="1"/>
    <col min="3" max="5" width="20.28515625" customWidth="1"/>
    <col min="6" max="7" width="21.42578125" customWidth="1"/>
    <col min="8" max="8" width="21.42578125" style="66" customWidth="1"/>
    <col min="9" max="10" width="21.42578125" customWidth="1"/>
    <col min="11" max="11" width="21.42578125" style="66" customWidth="1"/>
    <col min="12" max="13" width="21.42578125" customWidth="1"/>
    <col min="14" max="14" width="21.42578125" style="66" customWidth="1"/>
    <col min="15" max="15" width="11.7109375" customWidth="1"/>
    <col min="16" max="16" width="11" customWidth="1"/>
    <col min="17" max="17" width="10" customWidth="1"/>
    <col min="18" max="18" width="10.85546875" customWidth="1"/>
    <col min="19" max="19" width="11" customWidth="1"/>
    <col min="20" max="20" width="10.140625" customWidth="1"/>
    <col min="21" max="21" width="18.28515625" customWidth="1"/>
  </cols>
  <sheetData>
    <row r="1" spans="1:20" ht="80.25" customHeight="1" x14ac:dyDescent="0.2">
      <c r="A1" s="81"/>
      <c r="B1" s="82"/>
      <c r="C1" s="81"/>
      <c r="D1" s="81"/>
      <c r="E1" s="81"/>
      <c r="F1" s="81"/>
      <c r="G1" s="81"/>
      <c r="H1" s="81"/>
      <c r="I1" s="83"/>
      <c r="J1" s="83"/>
      <c r="K1" s="83"/>
      <c r="L1" s="101" t="s">
        <v>219</v>
      </c>
      <c r="M1" s="101"/>
      <c r="N1" s="102"/>
    </row>
    <row r="2" spans="1:20" s="9" customFormat="1" ht="29.25" customHeight="1" x14ac:dyDescent="0.45">
      <c r="A2" s="84"/>
      <c r="B2" s="85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20" s="9" customFormat="1" ht="21.75" customHeight="1" x14ac:dyDescent="0.45">
      <c r="A3" s="103" t="s">
        <v>214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"/>
      <c r="P3" s="10"/>
      <c r="Q3" s="10"/>
      <c r="R3" s="10"/>
      <c r="S3" s="10"/>
      <c r="T3" s="10"/>
    </row>
    <row r="4" spans="1:20" ht="18.75" x14ac:dyDescent="0.3">
      <c r="A4" s="104" t="s">
        <v>221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20" s="7" customFormat="1" ht="20.25" customHeight="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1"/>
      <c r="P5" s="11"/>
      <c r="Q5" s="11"/>
      <c r="R5" s="11"/>
      <c r="S5" s="11"/>
      <c r="T5" s="11"/>
    </row>
    <row r="6" spans="1:20" s="7" customFormat="1" ht="37.5" x14ac:dyDescent="0.2">
      <c r="A6" s="95" t="s">
        <v>32</v>
      </c>
      <c r="B6" s="95" t="s">
        <v>33</v>
      </c>
      <c r="C6" s="23" t="s">
        <v>136</v>
      </c>
      <c r="D6" s="23" t="s">
        <v>136</v>
      </c>
      <c r="E6" s="23" t="s">
        <v>137</v>
      </c>
      <c r="F6" s="98" t="s">
        <v>138</v>
      </c>
      <c r="G6" s="99"/>
      <c r="H6" s="99"/>
      <c r="I6" s="99"/>
      <c r="J6" s="99"/>
      <c r="K6" s="99"/>
      <c r="L6" s="99"/>
      <c r="M6" s="99"/>
      <c r="N6" s="106"/>
      <c r="O6" s="24"/>
      <c r="P6" s="24"/>
      <c r="Q6" s="24"/>
      <c r="R6" s="24"/>
      <c r="S6" s="24"/>
      <c r="T6" s="24"/>
    </row>
    <row r="7" spans="1:20" s="7" customFormat="1" ht="18.75" x14ac:dyDescent="0.2">
      <c r="A7" s="96"/>
      <c r="B7" s="96"/>
      <c r="C7" s="95">
        <v>2021</v>
      </c>
      <c r="D7" s="95">
        <v>2022</v>
      </c>
      <c r="E7" s="95">
        <v>2023</v>
      </c>
      <c r="F7" s="98">
        <v>2024</v>
      </c>
      <c r="G7" s="99"/>
      <c r="H7" s="100"/>
      <c r="I7" s="98">
        <v>2025</v>
      </c>
      <c r="J7" s="99"/>
      <c r="K7" s="100"/>
      <c r="L7" s="98">
        <v>2026</v>
      </c>
      <c r="M7" s="99"/>
      <c r="N7" s="99"/>
      <c r="O7" s="24"/>
      <c r="P7" s="24"/>
      <c r="Q7" s="24"/>
      <c r="R7" s="24"/>
      <c r="S7" s="24"/>
      <c r="T7" s="24"/>
    </row>
    <row r="8" spans="1:20" s="7" customFormat="1" ht="18.75" x14ac:dyDescent="0.2">
      <c r="A8" s="96"/>
      <c r="B8" s="96"/>
      <c r="C8" s="96"/>
      <c r="D8" s="96"/>
      <c r="E8" s="96"/>
      <c r="F8" s="3" t="s">
        <v>47</v>
      </c>
      <c r="G8" s="3" t="s">
        <v>46</v>
      </c>
      <c r="H8" s="56" t="s">
        <v>215</v>
      </c>
      <c r="I8" s="56" t="s">
        <v>47</v>
      </c>
      <c r="J8" s="56" t="s">
        <v>46</v>
      </c>
      <c r="K8" s="56" t="s">
        <v>215</v>
      </c>
      <c r="L8" s="56" t="s">
        <v>47</v>
      </c>
      <c r="M8" s="56" t="s">
        <v>46</v>
      </c>
      <c r="N8" s="56" t="s">
        <v>215</v>
      </c>
      <c r="O8" s="24"/>
      <c r="P8" s="24"/>
      <c r="Q8" s="24"/>
      <c r="R8" s="24"/>
      <c r="S8" s="24"/>
      <c r="T8" s="24"/>
    </row>
    <row r="9" spans="1:20" s="7" customFormat="1" ht="18.75" x14ac:dyDescent="0.2">
      <c r="A9" s="97"/>
      <c r="B9" s="97"/>
      <c r="C9" s="97"/>
      <c r="D9" s="97"/>
      <c r="E9" s="97"/>
      <c r="F9" s="3" t="s">
        <v>48</v>
      </c>
      <c r="G9" s="3" t="s">
        <v>49</v>
      </c>
      <c r="H9" s="56" t="s">
        <v>216</v>
      </c>
      <c r="I9" s="56" t="s">
        <v>48</v>
      </c>
      <c r="J9" s="56" t="s">
        <v>49</v>
      </c>
      <c r="K9" s="56" t="s">
        <v>216</v>
      </c>
      <c r="L9" s="56" t="s">
        <v>48</v>
      </c>
      <c r="M9" s="58" t="s">
        <v>49</v>
      </c>
      <c r="N9" s="56" t="s">
        <v>216</v>
      </c>
      <c r="O9" s="24"/>
      <c r="P9" s="24"/>
      <c r="Q9" s="24"/>
      <c r="R9" s="24"/>
      <c r="S9" s="24"/>
      <c r="T9" s="24"/>
    </row>
    <row r="10" spans="1:20" s="7" customFormat="1" ht="18.75" x14ac:dyDescent="0.2">
      <c r="A10" s="19" t="s">
        <v>64</v>
      </c>
      <c r="B10" s="35"/>
      <c r="C10" s="35"/>
      <c r="D10" s="35"/>
      <c r="E10" s="35"/>
      <c r="F10" s="35"/>
      <c r="G10" s="35"/>
      <c r="H10" s="89"/>
      <c r="I10" s="89"/>
      <c r="J10" s="89"/>
      <c r="K10" s="89"/>
      <c r="L10" s="89"/>
      <c r="M10" s="89"/>
      <c r="N10" s="89"/>
      <c r="O10" s="24"/>
      <c r="P10" s="24"/>
      <c r="Q10" s="24"/>
      <c r="R10" s="24"/>
      <c r="S10" s="24"/>
      <c r="T10" s="24"/>
    </row>
    <row r="11" spans="1:20" s="48" customFormat="1" ht="37.5" x14ac:dyDescent="0.2">
      <c r="A11" s="55" t="s">
        <v>199</v>
      </c>
      <c r="B11" s="56" t="s">
        <v>14</v>
      </c>
      <c r="C11" s="23">
        <v>67.09</v>
      </c>
      <c r="D11" s="23">
        <v>66.8</v>
      </c>
      <c r="E11" s="23">
        <v>66.63</v>
      </c>
      <c r="F11" s="23">
        <v>66.48</v>
      </c>
      <c r="G11" s="23">
        <v>66.52</v>
      </c>
      <c r="H11" s="56">
        <v>66.650000000000006</v>
      </c>
      <c r="I11" s="56">
        <v>66.400000000000006</v>
      </c>
      <c r="J11" s="56">
        <v>66.430000000000007</v>
      </c>
      <c r="K11" s="56">
        <v>66.56</v>
      </c>
      <c r="L11" s="56">
        <v>66.38</v>
      </c>
      <c r="M11" s="58">
        <v>66.400000000000006</v>
      </c>
      <c r="N11" s="58">
        <v>66.5</v>
      </c>
      <c r="O11" s="47"/>
      <c r="P11" s="47"/>
      <c r="Q11" s="47"/>
      <c r="R11" s="47"/>
      <c r="S11" s="47"/>
      <c r="T11" s="47"/>
    </row>
    <row r="12" spans="1:20" s="48" customFormat="1" ht="56.25" x14ac:dyDescent="0.2">
      <c r="A12" s="55" t="s">
        <v>65</v>
      </c>
      <c r="B12" s="56" t="s">
        <v>14</v>
      </c>
      <c r="C12" s="23">
        <v>35.950000000000003</v>
      </c>
      <c r="D12" s="23">
        <v>35</v>
      </c>
      <c r="E12" s="23">
        <v>35.46</v>
      </c>
      <c r="F12" s="23">
        <v>35.200000000000003</v>
      </c>
      <c r="G12" s="23">
        <v>35.409999999999997</v>
      </c>
      <c r="H12" s="56">
        <v>35.479999999999997</v>
      </c>
      <c r="I12" s="56">
        <v>35.950000000000003</v>
      </c>
      <c r="J12" s="56">
        <v>36.049999999999997</v>
      </c>
      <c r="K12" s="56">
        <v>36.119999999999997</v>
      </c>
      <c r="L12" s="56">
        <v>35.6</v>
      </c>
      <c r="M12" s="58">
        <v>35.869999999999997</v>
      </c>
      <c r="N12" s="58">
        <v>35.94</v>
      </c>
      <c r="O12" s="47"/>
      <c r="P12" s="47"/>
      <c r="Q12" s="47"/>
      <c r="R12" s="47"/>
      <c r="S12" s="47"/>
      <c r="T12" s="47"/>
    </row>
    <row r="13" spans="1:20" s="48" customFormat="1" ht="56.25" x14ac:dyDescent="0.2">
      <c r="A13" s="55" t="s">
        <v>66</v>
      </c>
      <c r="B13" s="56" t="s">
        <v>14</v>
      </c>
      <c r="C13" s="23">
        <v>16.41</v>
      </c>
      <c r="D13" s="23">
        <v>16.93</v>
      </c>
      <c r="E13" s="23">
        <v>16.28</v>
      </c>
      <c r="F13" s="23">
        <v>16.5</v>
      </c>
      <c r="G13" s="23">
        <v>16.68</v>
      </c>
      <c r="H13" s="56">
        <v>16.71</v>
      </c>
      <c r="I13" s="56">
        <v>15.95</v>
      </c>
      <c r="J13" s="56">
        <v>16.03</v>
      </c>
      <c r="K13" s="56">
        <v>16.059999999999999</v>
      </c>
      <c r="L13" s="56">
        <v>16.100000000000001</v>
      </c>
      <c r="M13" s="58">
        <v>16.3</v>
      </c>
      <c r="N13" s="58">
        <v>16.329999999999998</v>
      </c>
      <c r="O13" s="47"/>
      <c r="P13" s="47"/>
      <c r="Q13" s="47"/>
      <c r="R13" s="47"/>
      <c r="S13" s="47"/>
      <c r="T13" s="47"/>
    </row>
    <row r="14" spans="1:20" s="7" customFormat="1" ht="37.5" x14ac:dyDescent="0.2">
      <c r="A14" s="12" t="s">
        <v>52</v>
      </c>
      <c r="B14" s="23" t="s">
        <v>53</v>
      </c>
      <c r="C14" s="23">
        <v>72</v>
      </c>
      <c r="D14" s="23">
        <v>72</v>
      </c>
      <c r="E14" s="23">
        <v>72</v>
      </c>
      <c r="F14" s="23">
        <v>72</v>
      </c>
      <c r="G14" s="23">
        <v>72</v>
      </c>
      <c r="H14" s="56">
        <v>72</v>
      </c>
      <c r="I14" s="56">
        <v>72</v>
      </c>
      <c r="J14" s="56">
        <v>72</v>
      </c>
      <c r="K14" s="56">
        <v>72</v>
      </c>
      <c r="L14" s="56">
        <v>72</v>
      </c>
      <c r="M14" s="56">
        <v>72</v>
      </c>
      <c r="N14" s="56">
        <v>72</v>
      </c>
      <c r="O14" s="26"/>
      <c r="P14" s="26"/>
      <c r="Q14" s="26"/>
      <c r="R14" s="26"/>
      <c r="S14" s="26"/>
      <c r="T14" s="26"/>
    </row>
    <row r="15" spans="1:20" s="7" customFormat="1" ht="93.75" x14ac:dyDescent="0.2">
      <c r="A15" s="12" t="s">
        <v>200</v>
      </c>
      <c r="B15" s="3" t="s">
        <v>67</v>
      </c>
      <c r="C15" s="45">
        <v>10.6</v>
      </c>
      <c r="D15" s="45">
        <v>9.5</v>
      </c>
      <c r="E15" s="45">
        <v>10.199999999999999</v>
      </c>
      <c r="F15" s="45">
        <v>10.199999999999999</v>
      </c>
      <c r="G15" s="45">
        <v>10.3</v>
      </c>
      <c r="H15" s="86">
        <v>10.4</v>
      </c>
      <c r="I15" s="45">
        <v>10.3</v>
      </c>
      <c r="J15" s="45">
        <v>10.4</v>
      </c>
      <c r="K15" s="86">
        <v>10.5</v>
      </c>
      <c r="L15" s="86">
        <v>10.4</v>
      </c>
      <c r="M15" s="87">
        <v>10.5</v>
      </c>
      <c r="N15" s="87">
        <v>10.6</v>
      </c>
      <c r="O15" s="24"/>
      <c r="P15" s="24"/>
      <c r="Q15" s="24"/>
      <c r="R15" s="24"/>
      <c r="S15" s="24"/>
      <c r="T15" s="24"/>
    </row>
    <row r="16" spans="1:20" s="7" customFormat="1" ht="56.25" x14ac:dyDescent="0.2">
      <c r="A16" s="12" t="s">
        <v>34</v>
      </c>
      <c r="B16" s="3" t="s">
        <v>35</v>
      </c>
      <c r="C16" s="45">
        <v>12.7</v>
      </c>
      <c r="D16" s="45">
        <v>12.3</v>
      </c>
      <c r="E16" s="45">
        <v>10.9</v>
      </c>
      <c r="F16" s="45">
        <v>10.9</v>
      </c>
      <c r="G16" s="45">
        <v>10.8</v>
      </c>
      <c r="H16" s="86">
        <v>10.7</v>
      </c>
      <c r="I16" s="45">
        <v>10.8</v>
      </c>
      <c r="J16" s="45">
        <v>10.7</v>
      </c>
      <c r="K16" s="86">
        <v>10.6</v>
      </c>
      <c r="L16" s="86">
        <v>10.7</v>
      </c>
      <c r="M16" s="87">
        <v>10.6</v>
      </c>
      <c r="N16" s="87">
        <v>10.5</v>
      </c>
      <c r="O16" s="24"/>
      <c r="P16" s="24"/>
      <c r="Q16" s="24"/>
      <c r="R16" s="24"/>
      <c r="S16" s="24"/>
      <c r="T16" s="24"/>
    </row>
    <row r="17" spans="1:20" s="7" customFormat="1" ht="37.5" x14ac:dyDescent="0.2">
      <c r="A17" s="12" t="s">
        <v>36</v>
      </c>
      <c r="B17" s="3" t="s">
        <v>37</v>
      </c>
      <c r="C17" s="45">
        <v>-2.0999999999999996</v>
      </c>
      <c r="D17" s="45">
        <v>-2.8000000000000007</v>
      </c>
      <c r="E17" s="45">
        <v>-0.70000000000000107</v>
      </c>
      <c r="F17" s="45">
        <v>-0.70000000000000107</v>
      </c>
      <c r="G17" s="45">
        <v>-0.5</v>
      </c>
      <c r="H17" s="86">
        <f t="shared" ref="H17" si="0">H15-H16</f>
        <v>-0.29999999999999893</v>
      </c>
      <c r="I17" s="45">
        <v>-0.5</v>
      </c>
      <c r="J17" s="45">
        <v>-0.29999999999999893</v>
      </c>
      <c r="K17" s="86">
        <f t="shared" ref="K17" si="1">K15-K16</f>
        <v>-9.9999999999999645E-2</v>
      </c>
      <c r="L17" s="86">
        <v>-0.29999999999999893</v>
      </c>
      <c r="M17" s="86">
        <v>-9.9999999999999645E-2</v>
      </c>
      <c r="N17" s="86">
        <f t="shared" ref="N17" si="2">N15-N16</f>
        <v>9.9999999999999645E-2</v>
      </c>
      <c r="O17" s="24"/>
      <c r="P17" s="24"/>
      <c r="Q17" s="24"/>
      <c r="R17" s="24"/>
      <c r="S17" s="24"/>
      <c r="T17" s="24"/>
    </row>
    <row r="18" spans="1:20" s="7" customFormat="1" ht="18.75" x14ac:dyDescent="0.2">
      <c r="A18" s="12" t="s">
        <v>201</v>
      </c>
      <c r="B18" s="3" t="s">
        <v>14</v>
      </c>
      <c r="C18" s="23">
        <v>-0.23</v>
      </c>
      <c r="D18" s="23">
        <v>-0.11</v>
      </c>
      <c r="E18" s="3">
        <v>-0.1</v>
      </c>
      <c r="F18" s="3">
        <v>-0.05</v>
      </c>
      <c r="G18" s="3">
        <v>0.02</v>
      </c>
      <c r="H18" s="56">
        <v>0.01</v>
      </c>
      <c r="I18" s="56">
        <v>0.02</v>
      </c>
      <c r="J18" s="56">
        <v>0.05</v>
      </c>
      <c r="K18" s="56">
        <v>0.06</v>
      </c>
      <c r="L18" s="56">
        <v>0.05</v>
      </c>
      <c r="M18" s="58">
        <v>0.1</v>
      </c>
      <c r="N18" s="58">
        <v>0.15</v>
      </c>
      <c r="O18" s="24"/>
      <c r="P18" s="24"/>
      <c r="Q18" s="24"/>
      <c r="R18" s="24"/>
      <c r="S18" s="24"/>
      <c r="T18" s="24"/>
    </row>
    <row r="19" spans="1:20" s="7" customFormat="1" ht="18.75" x14ac:dyDescent="0.2">
      <c r="A19" s="39" t="s">
        <v>69</v>
      </c>
      <c r="B19" s="40"/>
      <c r="C19" s="40"/>
      <c r="D19" s="40"/>
      <c r="E19" s="40"/>
      <c r="F19" s="40"/>
      <c r="G19" s="40"/>
      <c r="H19" s="88"/>
      <c r="I19" s="88"/>
      <c r="J19" s="88"/>
      <c r="K19" s="88"/>
      <c r="L19" s="88"/>
      <c r="M19" s="88"/>
      <c r="N19" s="88"/>
      <c r="O19" s="24"/>
      <c r="P19" s="24"/>
      <c r="Q19" s="24"/>
      <c r="R19" s="24"/>
      <c r="S19" s="24"/>
      <c r="T19" s="24"/>
    </row>
    <row r="20" spans="1:20" s="7" customFormat="1" ht="112.5" x14ac:dyDescent="0.2">
      <c r="A20" s="13" t="s">
        <v>202</v>
      </c>
      <c r="B20" s="1" t="s">
        <v>38</v>
      </c>
      <c r="C20" s="67">
        <v>868.8</v>
      </c>
      <c r="D20" s="68">
        <v>1203.2</v>
      </c>
      <c r="E20" s="69">
        <v>978</v>
      </c>
      <c r="F20" s="68">
        <v>1006.96</v>
      </c>
      <c r="G20" s="68">
        <v>1040.69</v>
      </c>
      <c r="H20" s="67">
        <v>1071.9100000000001</v>
      </c>
      <c r="I20" s="67">
        <v>1057.31</v>
      </c>
      <c r="J20" s="67">
        <v>1129.1500000000001</v>
      </c>
      <c r="K20" s="67">
        <v>1163.02</v>
      </c>
      <c r="L20" s="67">
        <v>1120.75</v>
      </c>
      <c r="M20" s="67">
        <v>1230.77</v>
      </c>
      <c r="N20" s="67">
        <v>1267.69</v>
      </c>
      <c r="O20" s="24"/>
      <c r="P20" s="24"/>
      <c r="Q20" s="24"/>
      <c r="R20" s="24"/>
      <c r="S20" s="24"/>
      <c r="T20" s="24"/>
    </row>
    <row r="21" spans="1:20" s="7" customFormat="1" ht="112.5" x14ac:dyDescent="0.2">
      <c r="A21" s="41" t="s">
        <v>148</v>
      </c>
      <c r="B21" s="1" t="s">
        <v>30</v>
      </c>
      <c r="C21" s="67">
        <v>111.62790697674419</v>
      </c>
      <c r="D21" s="70">
        <v>138.48987108655618</v>
      </c>
      <c r="E21" s="70">
        <v>81.28324468085107</v>
      </c>
      <c r="F21" s="70">
        <v>102.96114519427404</v>
      </c>
      <c r="G21" s="70">
        <v>106.41002044989776</v>
      </c>
      <c r="H21" s="67">
        <f>H20/E20*100</f>
        <v>109.60224948875256</v>
      </c>
      <c r="I21" s="67">
        <v>105.00019861762135</v>
      </c>
      <c r="J21" s="67">
        <v>108.50012972162699</v>
      </c>
      <c r="K21" s="67">
        <f>K20/H20*100</f>
        <v>108.49978076517617</v>
      </c>
      <c r="L21" s="67">
        <v>106.00013241149711</v>
      </c>
      <c r="M21" s="67">
        <v>108.99969003232519</v>
      </c>
      <c r="N21" s="67">
        <f t="shared" ref="N21" si="3">N20/K20*100</f>
        <v>108.99984523052055</v>
      </c>
      <c r="O21" s="24"/>
      <c r="P21" s="24"/>
      <c r="Q21" s="24"/>
      <c r="R21" s="24"/>
      <c r="S21" s="24"/>
      <c r="T21" s="24"/>
    </row>
    <row r="22" spans="1:20" s="7" customFormat="1" ht="93.75" x14ac:dyDescent="0.2">
      <c r="A22" s="75" t="s">
        <v>40</v>
      </c>
      <c r="B22" s="76" t="s">
        <v>38</v>
      </c>
      <c r="C22" s="77" t="s">
        <v>217</v>
      </c>
      <c r="D22" s="77" t="s">
        <v>217</v>
      </c>
      <c r="E22" s="77" t="s">
        <v>217</v>
      </c>
      <c r="F22" s="77" t="s">
        <v>217</v>
      </c>
      <c r="G22" s="77" t="s">
        <v>217</v>
      </c>
      <c r="H22" s="77" t="s">
        <v>217</v>
      </c>
      <c r="I22" s="77" t="s">
        <v>217</v>
      </c>
      <c r="J22" s="77" t="s">
        <v>217</v>
      </c>
      <c r="K22" s="77" t="s">
        <v>217</v>
      </c>
      <c r="L22" s="77" t="s">
        <v>217</v>
      </c>
      <c r="M22" s="77" t="s">
        <v>217</v>
      </c>
      <c r="N22" s="77" t="s">
        <v>217</v>
      </c>
      <c r="O22" s="24"/>
      <c r="P22" s="24"/>
      <c r="Q22" s="24"/>
      <c r="R22" s="24"/>
      <c r="S22" s="24"/>
      <c r="T22" s="24"/>
    </row>
    <row r="23" spans="1:20" s="7" customFormat="1" ht="93.75" x14ac:dyDescent="0.2">
      <c r="A23" s="78" t="s">
        <v>41</v>
      </c>
      <c r="B23" s="60" t="s">
        <v>30</v>
      </c>
      <c r="C23" s="77" t="s">
        <v>217</v>
      </c>
      <c r="D23" s="77" t="s">
        <v>217</v>
      </c>
      <c r="E23" s="77" t="s">
        <v>217</v>
      </c>
      <c r="F23" s="77" t="s">
        <v>217</v>
      </c>
      <c r="G23" s="77" t="s">
        <v>217</v>
      </c>
      <c r="H23" s="77" t="s">
        <v>217</v>
      </c>
      <c r="I23" s="77" t="s">
        <v>217</v>
      </c>
      <c r="J23" s="77" t="s">
        <v>217</v>
      </c>
      <c r="K23" s="77" t="s">
        <v>217</v>
      </c>
      <c r="L23" s="77" t="s">
        <v>217</v>
      </c>
      <c r="M23" s="77" t="s">
        <v>217</v>
      </c>
      <c r="N23" s="77" t="s">
        <v>217</v>
      </c>
      <c r="O23" s="24"/>
      <c r="P23" s="24"/>
      <c r="Q23" s="24"/>
      <c r="R23" s="24"/>
      <c r="S23" s="24"/>
      <c r="T23" s="24"/>
    </row>
    <row r="24" spans="1:20" s="7" customFormat="1" ht="93.75" x14ac:dyDescent="0.2">
      <c r="A24" s="78" t="s">
        <v>149</v>
      </c>
      <c r="B24" s="60" t="s">
        <v>38</v>
      </c>
      <c r="C24" s="77" t="s">
        <v>217</v>
      </c>
      <c r="D24" s="77" t="s">
        <v>217</v>
      </c>
      <c r="E24" s="77" t="s">
        <v>217</v>
      </c>
      <c r="F24" s="77" t="s">
        <v>217</v>
      </c>
      <c r="G24" s="77" t="s">
        <v>217</v>
      </c>
      <c r="H24" s="77" t="s">
        <v>217</v>
      </c>
      <c r="I24" s="77" t="s">
        <v>217</v>
      </c>
      <c r="J24" s="77" t="s">
        <v>217</v>
      </c>
      <c r="K24" s="77" t="s">
        <v>217</v>
      </c>
      <c r="L24" s="77" t="s">
        <v>217</v>
      </c>
      <c r="M24" s="77" t="s">
        <v>217</v>
      </c>
      <c r="N24" s="77" t="s">
        <v>217</v>
      </c>
      <c r="O24" s="24"/>
      <c r="P24" s="24"/>
      <c r="Q24" s="24"/>
      <c r="R24" s="24"/>
      <c r="S24" s="24"/>
      <c r="T24" s="24"/>
    </row>
    <row r="25" spans="1:20" s="7" customFormat="1" ht="93.75" x14ac:dyDescent="0.2">
      <c r="A25" s="78" t="s">
        <v>150</v>
      </c>
      <c r="B25" s="60" t="s">
        <v>30</v>
      </c>
      <c r="C25" s="77" t="s">
        <v>217</v>
      </c>
      <c r="D25" s="77" t="s">
        <v>217</v>
      </c>
      <c r="E25" s="77" t="s">
        <v>217</v>
      </c>
      <c r="F25" s="77" t="s">
        <v>217</v>
      </c>
      <c r="G25" s="77" t="s">
        <v>217</v>
      </c>
      <c r="H25" s="77" t="s">
        <v>217</v>
      </c>
      <c r="I25" s="77" t="s">
        <v>217</v>
      </c>
      <c r="J25" s="77" t="s">
        <v>217</v>
      </c>
      <c r="K25" s="77" t="s">
        <v>217</v>
      </c>
      <c r="L25" s="77" t="s">
        <v>217</v>
      </c>
      <c r="M25" s="77" t="s">
        <v>217</v>
      </c>
      <c r="N25" s="77" t="s">
        <v>217</v>
      </c>
      <c r="O25" s="24"/>
      <c r="P25" s="24"/>
      <c r="Q25" s="24"/>
      <c r="R25" s="24"/>
      <c r="S25" s="24"/>
      <c r="T25" s="24"/>
    </row>
    <row r="26" spans="1:20" s="7" customFormat="1" ht="93.75" x14ac:dyDescent="0.2">
      <c r="A26" s="78" t="s">
        <v>155</v>
      </c>
      <c r="B26" s="79" t="s">
        <v>38</v>
      </c>
      <c r="C26" s="77" t="s">
        <v>217</v>
      </c>
      <c r="D26" s="77" t="s">
        <v>217</v>
      </c>
      <c r="E26" s="77" t="s">
        <v>217</v>
      </c>
      <c r="F26" s="77" t="s">
        <v>217</v>
      </c>
      <c r="G26" s="77" t="s">
        <v>217</v>
      </c>
      <c r="H26" s="77" t="s">
        <v>217</v>
      </c>
      <c r="I26" s="77" t="s">
        <v>217</v>
      </c>
      <c r="J26" s="77" t="s">
        <v>217</v>
      </c>
      <c r="K26" s="77" t="s">
        <v>217</v>
      </c>
      <c r="L26" s="77" t="s">
        <v>217</v>
      </c>
      <c r="M26" s="77" t="s">
        <v>217</v>
      </c>
      <c r="N26" s="77" t="s">
        <v>217</v>
      </c>
      <c r="O26" s="24"/>
      <c r="P26" s="24"/>
      <c r="Q26" s="24"/>
      <c r="R26" s="24"/>
      <c r="S26" s="24"/>
      <c r="T26" s="24"/>
    </row>
    <row r="27" spans="1:20" s="7" customFormat="1" ht="93.75" x14ac:dyDescent="0.2">
      <c r="A27" s="78" t="s">
        <v>154</v>
      </c>
      <c r="B27" s="79" t="s">
        <v>30</v>
      </c>
      <c r="C27" s="77" t="s">
        <v>217</v>
      </c>
      <c r="D27" s="77" t="s">
        <v>217</v>
      </c>
      <c r="E27" s="77" t="s">
        <v>217</v>
      </c>
      <c r="F27" s="77" t="s">
        <v>217</v>
      </c>
      <c r="G27" s="77" t="s">
        <v>217</v>
      </c>
      <c r="H27" s="77" t="s">
        <v>217</v>
      </c>
      <c r="I27" s="77" t="s">
        <v>217</v>
      </c>
      <c r="J27" s="77" t="s">
        <v>217</v>
      </c>
      <c r="K27" s="77" t="s">
        <v>217</v>
      </c>
      <c r="L27" s="77" t="s">
        <v>217</v>
      </c>
      <c r="M27" s="77" t="s">
        <v>217</v>
      </c>
      <c r="N27" s="77" t="s">
        <v>217</v>
      </c>
      <c r="O27" s="24"/>
      <c r="P27" s="24"/>
      <c r="Q27" s="24"/>
      <c r="R27" s="24"/>
      <c r="S27" s="24"/>
      <c r="T27" s="24"/>
    </row>
    <row r="28" spans="1:20" s="7" customFormat="1" ht="93.75" x14ac:dyDescent="0.2">
      <c r="A28" s="78" t="s">
        <v>153</v>
      </c>
      <c r="B28" s="79" t="s">
        <v>38</v>
      </c>
      <c r="C28" s="77" t="s">
        <v>217</v>
      </c>
      <c r="D28" s="77" t="s">
        <v>217</v>
      </c>
      <c r="E28" s="77" t="s">
        <v>217</v>
      </c>
      <c r="F28" s="77" t="s">
        <v>217</v>
      </c>
      <c r="G28" s="77" t="s">
        <v>217</v>
      </c>
      <c r="H28" s="77" t="s">
        <v>217</v>
      </c>
      <c r="I28" s="77" t="s">
        <v>217</v>
      </c>
      <c r="J28" s="77" t="s">
        <v>217</v>
      </c>
      <c r="K28" s="77" t="s">
        <v>217</v>
      </c>
      <c r="L28" s="77" t="s">
        <v>217</v>
      </c>
      <c r="M28" s="77" t="s">
        <v>217</v>
      </c>
      <c r="N28" s="77" t="s">
        <v>217</v>
      </c>
      <c r="O28" s="24"/>
      <c r="P28" s="24"/>
      <c r="Q28" s="24"/>
      <c r="R28" s="24"/>
      <c r="S28" s="24"/>
      <c r="T28" s="24"/>
    </row>
    <row r="29" spans="1:20" s="7" customFormat="1" ht="93.75" x14ac:dyDescent="0.2">
      <c r="A29" s="78" t="s">
        <v>151</v>
      </c>
      <c r="B29" s="79" t="s">
        <v>30</v>
      </c>
      <c r="C29" s="77" t="s">
        <v>217</v>
      </c>
      <c r="D29" s="77" t="s">
        <v>217</v>
      </c>
      <c r="E29" s="77" t="s">
        <v>217</v>
      </c>
      <c r="F29" s="77" t="s">
        <v>217</v>
      </c>
      <c r="G29" s="77" t="s">
        <v>217</v>
      </c>
      <c r="H29" s="77" t="s">
        <v>217</v>
      </c>
      <c r="I29" s="77" t="s">
        <v>217</v>
      </c>
      <c r="J29" s="77" t="s">
        <v>217</v>
      </c>
      <c r="K29" s="77" t="s">
        <v>217</v>
      </c>
      <c r="L29" s="77" t="s">
        <v>217</v>
      </c>
      <c r="M29" s="77" t="s">
        <v>217</v>
      </c>
      <c r="N29" s="77" t="s">
        <v>217</v>
      </c>
      <c r="O29" s="24"/>
      <c r="P29" s="24"/>
      <c r="Q29" s="24"/>
      <c r="R29" s="24"/>
      <c r="S29" s="24"/>
      <c r="T29" s="24"/>
    </row>
    <row r="30" spans="1:20" s="7" customFormat="1" ht="93.75" x14ac:dyDescent="0.2">
      <c r="A30" s="78" t="s">
        <v>152</v>
      </c>
      <c r="B30" s="79" t="s">
        <v>38</v>
      </c>
      <c r="C30" s="77" t="s">
        <v>217</v>
      </c>
      <c r="D30" s="77" t="s">
        <v>217</v>
      </c>
      <c r="E30" s="77" t="s">
        <v>217</v>
      </c>
      <c r="F30" s="77" t="s">
        <v>217</v>
      </c>
      <c r="G30" s="77" t="s">
        <v>217</v>
      </c>
      <c r="H30" s="77" t="s">
        <v>217</v>
      </c>
      <c r="I30" s="77" t="s">
        <v>217</v>
      </c>
      <c r="J30" s="77" t="s">
        <v>217</v>
      </c>
      <c r="K30" s="77" t="s">
        <v>217</v>
      </c>
      <c r="L30" s="77" t="s">
        <v>217</v>
      </c>
      <c r="M30" s="77" t="s">
        <v>217</v>
      </c>
      <c r="N30" s="77" t="s">
        <v>217</v>
      </c>
      <c r="O30" s="24"/>
      <c r="P30" s="24"/>
      <c r="Q30" s="24"/>
      <c r="R30" s="24"/>
      <c r="S30" s="24"/>
      <c r="T30" s="24"/>
    </row>
    <row r="31" spans="1:20" s="7" customFormat="1" ht="93.75" x14ac:dyDescent="0.2">
      <c r="A31" s="78" t="s">
        <v>156</v>
      </c>
      <c r="B31" s="79" t="s">
        <v>30</v>
      </c>
      <c r="C31" s="77" t="s">
        <v>217</v>
      </c>
      <c r="D31" s="77" t="s">
        <v>217</v>
      </c>
      <c r="E31" s="77" t="s">
        <v>217</v>
      </c>
      <c r="F31" s="77" t="s">
        <v>217</v>
      </c>
      <c r="G31" s="77" t="s">
        <v>217</v>
      </c>
      <c r="H31" s="77" t="s">
        <v>217</v>
      </c>
      <c r="I31" s="77" t="s">
        <v>217</v>
      </c>
      <c r="J31" s="77" t="s">
        <v>217</v>
      </c>
      <c r="K31" s="77" t="s">
        <v>217</v>
      </c>
      <c r="L31" s="77" t="s">
        <v>217</v>
      </c>
      <c r="M31" s="77" t="s">
        <v>217</v>
      </c>
      <c r="N31" s="77" t="s">
        <v>217</v>
      </c>
      <c r="O31" s="24"/>
      <c r="P31" s="24"/>
      <c r="Q31" s="24"/>
      <c r="R31" s="24"/>
      <c r="S31" s="24"/>
      <c r="T31" s="24"/>
    </row>
    <row r="32" spans="1:20" s="7" customFormat="1" ht="93.75" x14ac:dyDescent="0.2">
      <c r="A32" s="78" t="s">
        <v>157</v>
      </c>
      <c r="B32" s="79" t="s">
        <v>38</v>
      </c>
      <c r="C32" s="77" t="s">
        <v>217</v>
      </c>
      <c r="D32" s="77" t="s">
        <v>217</v>
      </c>
      <c r="E32" s="77" t="s">
        <v>217</v>
      </c>
      <c r="F32" s="77" t="s">
        <v>217</v>
      </c>
      <c r="G32" s="77" t="s">
        <v>217</v>
      </c>
      <c r="H32" s="77" t="s">
        <v>217</v>
      </c>
      <c r="I32" s="77" t="s">
        <v>217</v>
      </c>
      <c r="J32" s="77" t="s">
        <v>217</v>
      </c>
      <c r="K32" s="77" t="s">
        <v>217</v>
      </c>
      <c r="L32" s="77" t="s">
        <v>217</v>
      </c>
      <c r="M32" s="77" t="s">
        <v>217</v>
      </c>
      <c r="N32" s="77" t="s">
        <v>217</v>
      </c>
      <c r="O32" s="24"/>
      <c r="P32" s="24"/>
      <c r="Q32" s="24"/>
      <c r="R32" s="24"/>
      <c r="S32" s="24"/>
      <c r="T32" s="24"/>
    </row>
    <row r="33" spans="1:20" s="7" customFormat="1" ht="93.75" x14ac:dyDescent="0.2">
      <c r="A33" s="78" t="s">
        <v>158</v>
      </c>
      <c r="B33" s="79" t="s">
        <v>30</v>
      </c>
      <c r="C33" s="77" t="s">
        <v>217</v>
      </c>
      <c r="D33" s="77" t="s">
        <v>217</v>
      </c>
      <c r="E33" s="77" t="s">
        <v>217</v>
      </c>
      <c r="F33" s="77" t="s">
        <v>217</v>
      </c>
      <c r="G33" s="77" t="s">
        <v>217</v>
      </c>
      <c r="H33" s="77" t="s">
        <v>217</v>
      </c>
      <c r="I33" s="77" t="s">
        <v>217</v>
      </c>
      <c r="J33" s="77" t="s">
        <v>217</v>
      </c>
      <c r="K33" s="77" t="s">
        <v>217</v>
      </c>
      <c r="L33" s="77" t="s">
        <v>217</v>
      </c>
      <c r="M33" s="77" t="s">
        <v>217</v>
      </c>
      <c r="N33" s="77" t="s">
        <v>217</v>
      </c>
      <c r="O33" s="24"/>
      <c r="P33" s="24"/>
      <c r="Q33" s="24"/>
      <c r="R33" s="24"/>
      <c r="S33" s="24"/>
      <c r="T33" s="24"/>
    </row>
    <row r="34" spans="1:20" s="7" customFormat="1" ht="150" x14ac:dyDescent="0.2">
      <c r="A34" s="78" t="s">
        <v>159</v>
      </c>
      <c r="B34" s="60" t="s">
        <v>38</v>
      </c>
      <c r="C34" s="77" t="s">
        <v>217</v>
      </c>
      <c r="D34" s="77" t="s">
        <v>217</v>
      </c>
      <c r="E34" s="77" t="s">
        <v>217</v>
      </c>
      <c r="F34" s="77" t="s">
        <v>217</v>
      </c>
      <c r="G34" s="77" t="s">
        <v>217</v>
      </c>
      <c r="H34" s="77" t="s">
        <v>217</v>
      </c>
      <c r="I34" s="77" t="s">
        <v>217</v>
      </c>
      <c r="J34" s="77" t="s">
        <v>217</v>
      </c>
      <c r="K34" s="77" t="s">
        <v>217</v>
      </c>
      <c r="L34" s="77" t="s">
        <v>217</v>
      </c>
      <c r="M34" s="77" t="s">
        <v>217</v>
      </c>
      <c r="N34" s="77" t="s">
        <v>217</v>
      </c>
      <c r="O34" s="24"/>
      <c r="P34" s="24"/>
      <c r="Q34" s="24"/>
      <c r="R34" s="24"/>
      <c r="S34" s="24"/>
      <c r="T34" s="24"/>
    </row>
    <row r="35" spans="1:20" s="7" customFormat="1" ht="93.75" x14ac:dyDescent="0.2">
      <c r="A35" s="78" t="s">
        <v>160</v>
      </c>
      <c r="B35" s="60" t="s">
        <v>30</v>
      </c>
      <c r="C35" s="77" t="s">
        <v>217</v>
      </c>
      <c r="D35" s="77" t="s">
        <v>217</v>
      </c>
      <c r="E35" s="77" t="s">
        <v>217</v>
      </c>
      <c r="F35" s="77" t="s">
        <v>217</v>
      </c>
      <c r="G35" s="77" t="s">
        <v>217</v>
      </c>
      <c r="H35" s="77" t="s">
        <v>217</v>
      </c>
      <c r="I35" s="77" t="s">
        <v>217</v>
      </c>
      <c r="J35" s="77" t="s">
        <v>217</v>
      </c>
      <c r="K35" s="77" t="s">
        <v>217</v>
      </c>
      <c r="L35" s="77" t="s">
        <v>217</v>
      </c>
      <c r="M35" s="77" t="s">
        <v>217</v>
      </c>
      <c r="N35" s="77" t="s">
        <v>217</v>
      </c>
      <c r="O35" s="24"/>
      <c r="P35" s="24"/>
      <c r="Q35" s="24"/>
      <c r="R35" s="24"/>
      <c r="S35" s="24"/>
      <c r="T35" s="24"/>
    </row>
    <row r="36" spans="1:20" s="7" customFormat="1" ht="112.5" x14ac:dyDescent="0.2">
      <c r="A36" s="78" t="s">
        <v>161</v>
      </c>
      <c r="B36" s="60" t="s">
        <v>38</v>
      </c>
      <c r="C36" s="77" t="s">
        <v>217</v>
      </c>
      <c r="D36" s="77" t="s">
        <v>217</v>
      </c>
      <c r="E36" s="77" t="s">
        <v>217</v>
      </c>
      <c r="F36" s="77" t="s">
        <v>217</v>
      </c>
      <c r="G36" s="77" t="s">
        <v>217</v>
      </c>
      <c r="H36" s="77" t="s">
        <v>217</v>
      </c>
      <c r="I36" s="77" t="s">
        <v>217</v>
      </c>
      <c r="J36" s="77" t="s">
        <v>217</v>
      </c>
      <c r="K36" s="77" t="s">
        <v>217</v>
      </c>
      <c r="L36" s="77" t="s">
        <v>217</v>
      </c>
      <c r="M36" s="77" t="s">
        <v>217</v>
      </c>
      <c r="N36" s="77" t="s">
        <v>217</v>
      </c>
      <c r="O36" s="24"/>
      <c r="P36" s="24"/>
      <c r="Q36" s="24"/>
      <c r="R36" s="24"/>
      <c r="S36" s="24"/>
      <c r="T36" s="24"/>
    </row>
    <row r="37" spans="1:20" s="7" customFormat="1" ht="93.75" x14ac:dyDescent="0.2">
      <c r="A37" s="78" t="s">
        <v>162</v>
      </c>
      <c r="B37" s="60" t="s">
        <v>30</v>
      </c>
      <c r="C37" s="77" t="s">
        <v>217</v>
      </c>
      <c r="D37" s="77" t="s">
        <v>217</v>
      </c>
      <c r="E37" s="77" t="s">
        <v>217</v>
      </c>
      <c r="F37" s="77" t="s">
        <v>217</v>
      </c>
      <c r="G37" s="77" t="s">
        <v>217</v>
      </c>
      <c r="H37" s="77" t="s">
        <v>217</v>
      </c>
      <c r="I37" s="77" t="s">
        <v>217</v>
      </c>
      <c r="J37" s="77" t="s">
        <v>217</v>
      </c>
      <c r="K37" s="77" t="s">
        <v>217</v>
      </c>
      <c r="L37" s="77" t="s">
        <v>217</v>
      </c>
      <c r="M37" s="77" t="s">
        <v>217</v>
      </c>
      <c r="N37" s="77" t="s">
        <v>217</v>
      </c>
      <c r="O37" s="24"/>
      <c r="P37" s="24"/>
      <c r="Q37" s="24"/>
      <c r="R37" s="24"/>
      <c r="S37" s="24"/>
      <c r="T37" s="24"/>
    </row>
    <row r="38" spans="1:20" s="7" customFormat="1" ht="112.5" x14ac:dyDescent="0.2">
      <c r="A38" s="78" t="s">
        <v>163</v>
      </c>
      <c r="B38" s="79" t="s">
        <v>38</v>
      </c>
      <c r="C38" s="77" t="s">
        <v>217</v>
      </c>
      <c r="D38" s="77" t="s">
        <v>217</v>
      </c>
      <c r="E38" s="77" t="s">
        <v>217</v>
      </c>
      <c r="F38" s="77" t="s">
        <v>217</v>
      </c>
      <c r="G38" s="77" t="s">
        <v>217</v>
      </c>
      <c r="H38" s="77" t="s">
        <v>217</v>
      </c>
      <c r="I38" s="77" t="s">
        <v>217</v>
      </c>
      <c r="J38" s="77" t="s">
        <v>217</v>
      </c>
      <c r="K38" s="77" t="s">
        <v>217</v>
      </c>
      <c r="L38" s="77" t="s">
        <v>217</v>
      </c>
      <c r="M38" s="77" t="s">
        <v>217</v>
      </c>
      <c r="N38" s="77" t="s">
        <v>217</v>
      </c>
      <c r="O38" s="24"/>
      <c r="P38" s="24"/>
      <c r="Q38" s="24"/>
      <c r="R38" s="24"/>
      <c r="S38" s="24"/>
      <c r="T38" s="24"/>
    </row>
    <row r="39" spans="1:20" s="7" customFormat="1" ht="93.75" x14ac:dyDescent="0.2">
      <c r="A39" s="78" t="s">
        <v>164</v>
      </c>
      <c r="B39" s="79" t="s">
        <v>30</v>
      </c>
      <c r="C39" s="77" t="s">
        <v>217</v>
      </c>
      <c r="D39" s="77" t="s">
        <v>217</v>
      </c>
      <c r="E39" s="77" t="s">
        <v>217</v>
      </c>
      <c r="F39" s="77" t="s">
        <v>217</v>
      </c>
      <c r="G39" s="77" t="s">
        <v>217</v>
      </c>
      <c r="H39" s="77" t="s">
        <v>217</v>
      </c>
      <c r="I39" s="77" t="s">
        <v>217</v>
      </c>
      <c r="J39" s="77" t="s">
        <v>217</v>
      </c>
      <c r="K39" s="77" t="s">
        <v>217</v>
      </c>
      <c r="L39" s="77" t="s">
        <v>217</v>
      </c>
      <c r="M39" s="77" t="s">
        <v>217</v>
      </c>
      <c r="N39" s="77" t="s">
        <v>217</v>
      </c>
      <c r="O39" s="24"/>
      <c r="P39" s="24"/>
      <c r="Q39" s="24"/>
      <c r="R39" s="24"/>
      <c r="S39" s="24"/>
      <c r="T39" s="24"/>
    </row>
    <row r="40" spans="1:20" s="7" customFormat="1" ht="112.5" x14ac:dyDescent="0.2">
      <c r="A40" s="78" t="s">
        <v>196</v>
      </c>
      <c r="B40" s="60" t="s">
        <v>38</v>
      </c>
      <c r="C40" s="77" t="s">
        <v>217</v>
      </c>
      <c r="D40" s="77" t="s">
        <v>217</v>
      </c>
      <c r="E40" s="77" t="s">
        <v>217</v>
      </c>
      <c r="F40" s="77" t="s">
        <v>217</v>
      </c>
      <c r="G40" s="77" t="s">
        <v>217</v>
      </c>
      <c r="H40" s="77" t="s">
        <v>217</v>
      </c>
      <c r="I40" s="77" t="s">
        <v>217</v>
      </c>
      <c r="J40" s="77" t="s">
        <v>217</v>
      </c>
      <c r="K40" s="77" t="s">
        <v>217</v>
      </c>
      <c r="L40" s="77" t="s">
        <v>217</v>
      </c>
      <c r="M40" s="77" t="s">
        <v>217</v>
      </c>
      <c r="N40" s="77" t="s">
        <v>217</v>
      </c>
      <c r="O40" s="24"/>
      <c r="P40" s="24"/>
      <c r="Q40" s="24"/>
      <c r="R40" s="24"/>
      <c r="S40" s="24"/>
      <c r="T40" s="24"/>
    </row>
    <row r="41" spans="1:20" s="7" customFormat="1" ht="93.75" x14ac:dyDescent="0.2">
      <c r="A41" s="78" t="s">
        <v>197</v>
      </c>
      <c r="B41" s="60" t="s">
        <v>30</v>
      </c>
      <c r="C41" s="77" t="s">
        <v>217</v>
      </c>
      <c r="D41" s="77" t="s">
        <v>217</v>
      </c>
      <c r="E41" s="77" t="s">
        <v>217</v>
      </c>
      <c r="F41" s="77" t="s">
        <v>217</v>
      </c>
      <c r="G41" s="77" t="s">
        <v>217</v>
      </c>
      <c r="H41" s="77" t="s">
        <v>217</v>
      </c>
      <c r="I41" s="77" t="s">
        <v>217</v>
      </c>
      <c r="J41" s="77" t="s">
        <v>217</v>
      </c>
      <c r="K41" s="77" t="s">
        <v>217</v>
      </c>
      <c r="L41" s="77" t="s">
        <v>217</v>
      </c>
      <c r="M41" s="77" t="s">
        <v>217</v>
      </c>
      <c r="N41" s="77" t="s">
        <v>217</v>
      </c>
      <c r="O41" s="24"/>
      <c r="P41" s="24"/>
      <c r="Q41" s="24"/>
      <c r="R41" s="24"/>
      <c r="S41" s="24"/>
      <c r="T41" s="24"/>
    </row>
    <row r="42" spans="1:20" s="7" customFormat="1" ht="131.25" x14ac:dyDescent="0.2">
      <c r="A42" s="78" t="s">
        <v>165</v>
      </c>
      <c r="B42" s="79" t="s">
        <v>38</v>
      </c>
      <c r="C42" s="77" t="s">
        <v>217</v>
      </c>
      <c r="D42" s="77" t="s">
        <v>217</v>
      </c>
      <c r="E42" s="77" t="s">
        <v>217</v>
      </c>
      <c r="F42" s="77" t="s">
        <v>217</v>
      </c>
      <c r="G42" s="77" t="s">
        <v>217</v>
      </c>
      <c r="H42" s="77" t="s">
        <v>217</v>
      </c>
      <c r="I42" s="77" t="s">
        <v>217</v>
      </c>
      <c r="J42" s="77" t="s">
        <v>217</v>
      </c>
      <c r="K42" s="77" t="s">
        <v>217</v>
      </c>
      <c r="L42" s="77" t="s">
        <v>217</v>
      </c>
      <c r="M42" s="77" t="s">
        <v>217</v>
      </c>
      <c r="N42" s="77" t="s">
        <v>217</v>
      </c>
      <c r="O42" s="24"/>
      <c r="P42" s="24"/>
      <c r="Q42" s="24"/>
      <c r="R42" s="24"/>
      <c r="S42" s="24"/>
      <c r="T42" s="24"/>
    </row>
    <row r="43" spans="1:20" s="7" customFormat="1" ht="93.75" x14ac:dyDescent="0.2">
      <c r="A43" s="78" t="s">
        <v>166</v>
      </c>
      <c r="B43" s="79" t="s">
        <v>30</v>
      </c>
      <c r="C43" s="77" t="s">
        <v>217</v>
      </c>
      <c r="D43" s="77" t="s">
        <v>217</v>
      </c>
      <c r="E43" s="77" t="s">
        <v>217</v>
      </c>
      <c r="F43" s="77" t="s">
        <v>217</v>
      </c>
      <c r="G43" s="77" t="s">
        <v>217</v>
      </c>
      <c r="H43" s="77" t="s">
        <v>217</v>
      </c>
      <c r="I43" s="77" t="s">
        <v>217</v>
      </c>
      <c r="J43" s="77" t="s">
        <v>217</v>
      </c>
      <c r="K43" s="77" t="s">
        <v>217</v>
      </c>
      <c r="L43" s="77" t="s">
        <v>217</v>
      </c>
      <c r="M43" s="77" t="s">
        <v>217</v>
      </c>
      <c r="N43" s="77" t="s">
        <v>217</v>
      </c>
      <c r="O43" s="24"/>
      <c r="P43" s="24"/>
      <c r="Q43" s="24"/>
      <c r="R43" s="24"/>
      <c r="S43" s="24"/>
      <c r="T43" s="24"/>
    </row>
    <row r="44" spans="1:20" s="7" customFormat="1" ht="112.5" x14ac:dyDescent="0.2">
      <c r="A44" s="78" t="s">
        <v>167</v>
      </c>
      <c r="B44" s="60" t="s">
        <v>38</v>
      </c>
      <c r="C44" s="77" t="s">
        <v>217</v>
      </c>
      <c r="D44" s="77" t="s">
        <v>217</v>
      </c>
      <c r="E44" s="77" t="s">
        <v>217</v>
      </c>
      <c r="F44" s="77" t="s">
        <v>217</v>
      </c>
      <c r="G44" s="77" t="s">
        <v>217</v>
      </c>
      <c r="H44" s="77" t="s">
        <v>217</v>
      </c>
      <c r="I44" s="77" t="s">
        <v>217</v>
      </c>
      <c r="J44" s="77" t="s">
        <v>217</v>
      </c>
      <c r="K44" s="77" t="s">
        <v>217</v>
      </c>
      <c r="L44" s="77" t="s">
        <v>217</v>
      </c>
      <c r="M44" s="77" t="s">
        <v>217</v>
      </c>
      <c r="N44" s="77" t="s">
        <v>217</v>
      </c>
      <c r="O44" s="24"/>
      <c r="P44" s="24"/>
      <c r="Q44" s="24"/>
      <c r="R44" s="24"/>
      <c r="S44" s="24"/>
      <c r="T44" s="24"/>
    </row>
    <row r="45" spans="1:20" s="7" customFormat="1" ht="93.75" x14ac:dyDescent="0.2">
      <c r="A45" s="78" t="s">
        <v>168</v>
      </c>
      <c r="B45" s="60" t="s">
        <v>30</v>
      </c>
      <c r="C45" s="77" t="s">
        <v>217</v>
      </c>
      <c r="D45" s="77" t="s">
        <v>217</v>
      </c>
      <c r="E45" s="77" t="s">
        <v>217</v>
      </c>
      <c r="F45" s="77" t="s">
        <v>217</v>
      </c>
      <c r="G45" s="77" t="s">
        <v>217</v>
      </c>
      <c r="H45" s="77" t="s">
        <v>217</v>
      </c>
      <c r="I45" s="77" t="s">
        <v>217</v>
      </c>
      <c r="J45" s="77" t="s">
        <v>217</v>
      </c>
      <c r="K45" s="77" t="s">
        <v>217</v>
      </c>
      <c r="L45" s="77" t="s">
        <v>217</v>
      </c>
      <c r="M45" s="77" t="s">
        <v>217</v>
      </c>
      <c r="N45" s="77" t="s">
        <v>217</v>
      </c>
      <c r="O45" s="24"/>
      <c r="P45" s="24"/>
      <c r="Q45" s="24"/>
      <c r="R45" s="24"/>
      <c r="S45" s="24"/>
      <c r="T45" s="24"/>
    </row>
    <row r="46" spans="1:20" s="7" customFormat="1" ht="131.25" x14ac:dyDescent="0.2">
      <c r="A46" s="78" t="s">
        <v>169</v>
      </c>
      <c r="B46" s="60" t="s">
        <v>38</v>
      </c>
      <c r="C46" s="77" t="s">
        <v>217</v>
      </c>
      <c r="D46" s="77" t="s">
        <v>217</v>
      </c>
      <c r="E46" s="77" t="s">
        <v>217</v>
      </c>
      <c r="F46" s="77" t="s">
        <v>217</v>
      </c>
      <c r="G46" s="77" t="s">
        <v>217</v>
      </c>
      <c r="H46" s="77" t="s">
        <v>217</v>
      </c>
      <c r="I46" s="77" t="s">
        <v>217</v>
      </c>
      <c r="J46" s="77" t="s">
        <v>217</v>
      </c>
      <c r="K46" s="77" t="s">
        <v>217</v>
      </c>
      <c r="L46" s="77" t="s">
        <v>217</v>
      </c>
      <c r="M46" s="77" t="s">
        <v>217</v>
      </c>
      <c r="N46" s="77" t="s">
        <v>217</v>
      </c>
      <c r="O46" s="24"/>
      <c r="P46" s="24"/>
      <c r="Q46" s="24"/>
      <c r="R46" s="24"/>
      <c r="S46" s="24"/>
      <c r="T46" s="24"/>
    </row>
    <row r="47" spans="1:20" s="7" customFormat="1" ht="93.75" x14ac:dyDescent="0.2">
      <c r="A47" s="78" t="s">
        <v>170</v>
      </c>
      <c r="B47" s="60" t="s">
        <v>30</v>
      </c>
      <c r="C47" s="77" t="s">
        <v>217</v>
      </c>
      <c r="D47" s="77" t="s">
        <v>217</v>
      </c>
      <c r="E47" s="77" t="s">
        <v>217</v>
      </c>
      <c r="F47" s="77" t="s">
        <v>217</v>
      </c>
      <c r="G47" s="77" t="s">
        <v>217</v>
      </c>
      <c r="H47" s="77" t="s">
        <v>217</v>
      </c>
      <c r="I47" s="77" t="s">
        <v>217</v>
      </c>
      <c r="J47" s="77" t="s">
        <v>217</v>
      </c>
      <c r="K47" s="77" t="s">
        <v>217</v>
      </c>
      <c r="L47" s="77" t="s">
        <v>217</v>
      </c>
      <c r="M47" s="77" t="s">
        <v>217</v>
      </c>
      <c r="N47" s="77" t="s">
        <v>217</v>
      </c>
      <c r="O47" s="24"/>
      <c r="P47" s="24"/>
      <c r="Q47" s="24"/>
      <c r="R47" s="24"/>
      <c r="S47" s="24"/>
      <c r="T47" s="24"/>
    </row>
    <row r="48" spans="1:20" s="7" customFormat="1" ht="93.75" x14ac:dyDescent="0.2">
      <c r="A48" s="78" t="s">
        <v>171</v>
      </c>
      <c r="B48" s="60" t="s">
        <v>38</v>
      </c>
      <c r="C48" s="77" t="s">
        <v>217</v>
      </c>
      <c r="D48" s="77" t="s">
        <v>217</v>
      </c>
      <c r="E48" s="77" t="s">
        <v>217</v>
      </c>
      <c r="F48" s="77" t="s">
        <v>217</v>
      </c>
      <c r="G48" s="77" t="s">
        <v>217</v>
      </c>
      <c r="H48" s="77" t="s">
        <v>217</v>
      </c>
      <c r="I48" s="77" t="s">
        <v>217</v>
      </c>
      <c r="J48" s="77" t="s">
        <v>217</v>
      </c>
      <c r="K48" s="77" t="s">
        <v>217</v>
      </c>
      <c r="L48" s="77" t="s">
        <v>217</v>
      </c>
      <c r="M48" s="77" t="s">
        <v>217</v>
      </c>
      <c r="N48" s="77" t="s">
        <v>217</v>
      </c>
      <c r="O48" s="24"/>
      <c r="P48" s="24"/>
      <c r="Q48" s="24"/>
      <c r="R48" s="24"/>
      <c r="S48" s="24"/>
      <c r="T48" s="24"/>
    </row>
    <row r="49" spans="1:20" s="7" customFormat="1" ht="93.75" x14ac:dyDescent="0.2">
      <c r="A49" s="78" t="s">
        <v>172</v>
      </c>
      <c r="B49" s="60" t="s">
        <v>30</v>
      </c>
      <c r="C49" s="77" t="s">
        <v>217</v>
      </c>
      <c r="D49" s="77" t="s">
        <v>217</v>
      </c>
      <c r="E49" s="77" t="s">
        <v>217</v>
      </c>
      <c r="F49" s="77" t="s">
        <v>217</v>
      </c>
      <c r="G49" s="77" t="s">
        <v>217</v>
      </c>
      <c r="H49" s="77" t="s">
        <v>217</v>
      </c>
      <c r="I49" s="77" t="s">
        <v>217</v>
      </c>
      <c r="J49" s="77" t="s">
        <v>217</v>
      </c>
      <c r="K49" s="77" t="s">
        <v>217</v>
      </c>
      <c r="L49" s="77" t="s">
        <v>217</v>
      </c>
      <c r="M49" s="77" t="s">
        <v>217</v>
      </c>
      <c r="N49" s="77" t="s">
        <v>217</v>
      </c>
      <c r="O49" s="24"/>
      <c r="P49" s="24"/>
      <c r="Q49" s="24"/>
      <c r="R49" s="24"/>
      <c r="S49" s="24"/>
      <c r="T49" s="24"/>
    </row>
    <row r="50" spans="1:20" s="7" customFormat="1" ht="131.25" x14ac:dyDescent="0.2">
      <c r="A50" s="78" t="s">
        <v>173</v>
      </c>
      <c r="B50" s="79" t="s">
        <v>38</v>
      </c>
      <c r="C50" s="77" t="s">
        <v>217</v>
      </c>
      <c r="D50" s="77" t="s">
        <v>217</v>
      </c>
      <c r="E50" s="77" t="s">
        <v>217</v>
      </c>
      <c r="F50" s="77" t="s">
        <v>217</v>
      </c>
      <c r="G50" s="77" t="s">
        <v>217</v>
      </c>
      <c r="H50" s="77" t="s">
        <v>217</v>
      </c>
      <c r="I50" s="77" t="s">
        <v>217</v>
      </c>
      <c r="J50" s="77" t="s">
        <v>217</v>
      </c>
      <c r="K50" s="77" t="s">
        <v>217</v>
      </c>
      <c r="L50" s="77" t="s">
        <v>217</v>
      </c>
      <c r="M50" s="77" t="s">
        <v>217</v>
      </c>
      <c r="N50" s="77" t="s">
        <v>217</v>
      </c>
      <c r="O50" s="24"/>
      <c r="P50" s="24"/>
      <c r="Q50" s="24"/>
      <c r="R50" s="24"/>
      <c r="S50" s="24"/>
      <c r="T50" s="24"/>
    </row>
    <row r="51" spans="1:20" s="7" customFormat="1" ht="93.75" x14ac:dyDescent="0.2">
      <c r="A51" s="78" t="s">
        <v>174</v>
      </c>
      <c r="B51" s="79" t="s">
        <v>30</v>
      </c>
      <c r="C51" s="77" t="s">
        <v>217</v>
      </c>
      <c r="D51" s="77" t="s">
        <v>217</v>
      </c>
      <c r="E51" s="77" t="s">
        <v>217</v>
      </c>
      <c r="F51" s="77" t="s">
        <v>217</v>
      </c>
      <c r="G51" s="77" t="s">
        <v>217</v>
      </c>
      <c r="H51" s="77" t="s">
        <v>217</v>
      </c>
      <c r="I51" s="77" t="s">
        <v>217</v>
      </c>
      <c r="J51" s="77" t="s">
        <v>217</v>
      </c>
      <c r="K51" s="77" t="s">
        <v>217</v>
      </c>
      <c r="L51" s="77" t="s">
        <v>217</v>
      </c>
      <c r="M51" s="77" t="s">
        <v>217</v>
      </c>
      <c r="N51" s="77" t="s">
        <v>217</v>
      </c>
      <c r="O51" s="24"/>
      <c r="P51" s="24"/>
      <c r="Q51" s="24"/>
      <c r="R51" s="24"/>
      <c r="S51" s="24"/>
      <c r="T51" s="24"/>
    </row>
    <row r="52" spans="1:20" s="7" customFormat="1" ht="112.5" x14ac:dyDescent="0.2">
      <c r="A52" s="78" t="s">
        <v>175</v>
      </c>
      <c r="B52" s="79" t="s">
        <v>38</v>
      </c>
      <c r="C52" s="77" t="s">
        <v>217</v>
      </c>
      <c r="D52" s="77" t="s">
        <v>217</v>
      </c>
      <c r="E52" s="77" t="s">
        <v>217</v>
      </c>
      <c r="F52" s="77" t="s">
        <v>217</v>
      </c>
      <c r="G52" s="77" t="s">
        <v>217</v>
      </c>
      <c r="H52" s="77" t="s">
        <v>217</v>
      </c>
      <c r="I52" s="77" t="s">
        <v>217</v>
      </c>
      <c r="J52" s="77" t="s">
        <v>217</v>
      </c>
      <c r="K52" s="77" t="s">
        <v>217</v>
      </c>
      <c r="L52" s="77" t="s">
        <v>217</v>
      </c>
      <c r="M52" s="77" t="s">
        <v>217</v>
      </c>
      <c r="N52" s="77" t="s">
        <v>217</v>
      </c>
      <c r="O52" s="24"/>
      <c r="P52" s="24"/>
      <c r="Q52" s="24"/>
      <c r="R52" s="24"/>
      <c r="S52" s="24"/>
      <c r="T52" s="24"/>
    </row>
    <row r="53" spans="1:20" s="7" customFormat="1" ht="93.75" x14ac:dyDescent="0.2">
      <c r="A53" s="78" t="s">
        <v>176</v>
      </c>
      <c r="B53" s="79" t="s">
        <v>30</v>
      </c>
      <c r="C53" s="77" t="s">
        <v>217</v>
      </c>
      <c r="D53" s="77" t="s">
        <v>217</v>
      </c>
      <c r="E53" s="77" t="s">
        <v>217</v>
      </c>
      <c r="F53" s="77" t="s">
        <v>217</v>
      </c>
      <c r="G53" s="77" t="s">
        <v>217</v>
      </c>
      <c r="H53" s="77" t="s">
        <v>217</v>
      </c>
      <c r="I53" s="77" t="s">
        <v>217</v>
      </c>
      <c r="J53" s="77" t="s">
        <v>217</v>
      </c>
      <c r="K53" s="77" t="s">
        <v>217</v>
      </c>
      <c r="L53" s="77" t="s">
        <v>217</v>
      </c>
      <c r="M53" s="77" t="s">
        <v>217</v>
      </c>
      <c r="N53" s="77" t="s">
        <v>217</v>
      </c>
      <c r="O53" s="24"/>
      <c r="P53" s="24"/>
      <c r="Q53" s="24"/>
      <c r="R53" s="24"/>
      <c r="S53" s="24"/>
      <c r="T53" s="24"/>
    </row>
    <row r="54" spans="1:20" s="7" customFormat="1" ht="112.5" x14ac:dyDescent="0.2">
      <c r="A54" s="78" t="s">
        <v>177</v>
      </c>
      <c r="B54" s="60" t="s">
        <v>38</v>
      </c>
      <c r="C54" s="77" t="s">
        <v>217</v>
      </c>
      <c r="D54" s="77" t="s">
        <v>217</v>
      </c>
      <c r="E54" s="77" t="s">
        <v>217</v>
      </c>
      <c r="F54" s="77" t="s">
        <v>217</v>
      </c>
      <c r="G54" s="77" t="s">
        <v>217</v>
      </c>
      <c r="H54" s="77" t="s">
        <v>217</v>
      </c>
      <c r="I54" s="77" t="s">
        <v>217</v>
      </c>
      <c r="J54" s="77" t="s">
        <v>217</v>
      </c>
      <c r="K54" s="77" t="s">
        <v>217</v>
      </c>
      <c r="L54" s="77" t="s">
        <v>217</v>
      </c>
      <c r="M54" s="77" t="s">
        <v>217</v>
      </c>
      <c r="N54" s="77" t="s">
        <v>217</v>
      </c>
      <c r="O54" s="24"/>
      <c r="P54" s="24"/>
      <c r="Q54" s="24"/>
      <c r="R54" s="24"/>
      <c r="S54" s="24"/>
      <c r="T54" s="24"/>
    </row>
    <row r="55" spans="1:20" s="7" customFormat="1" ht="93.75" x14ac:dyDescent="0.2">
      <c r="A55" s="78" t="s">
        <v>178</v>
      </c>
      <c r="B55" s="60" t="s">
        <v>30</v>
      </c>
      <c r="C55" s="77" t="s">
        <v>217</v>
      </c>
      <c r="D55" s="77" t="s">
        <v>217</v>
      </c>
      <c r="E55" s="77" t="s">
        <v>217</v>
      </c>
      <c r="F55" s="77" t="s">
        <v>217</v>
      </c>
      <c r="G55" s="77" t="s">
        <v>217</v>
      </c>
      <c r="H55" s="77" t="s">
        <v>217</v>
      </c>
      <c r="I55" s="77" t="s">
        <v>217</v>
      </c>
      <c r="J55" s="77" t="s">
        <v>217</v>
      </c>
      <c r="K55" s="77" t="s">
        <v>217</v>
      </c>
      <c r="L55" s="77" t="s">
        <v>217</v>
      </c>
      <c r="M55" s="77" t="s">
        <v>217</v>
      </c>
      <c r="N55" s="77" t="s">
        <v>217</v>
      </c>
      <c r="O55" s="24"/>
      <c r="P55" s="24"/>
      <c r="Q55" s="24"/>
      <c r="R55" s="24"/>
      <c r="S55" s="24"/>
      <c r="T55" s="24"/>
    </row>
    <row r="56" spans="1:20" s="7" customFormat="1" ht="112.5" x14ac:dyDescent="0.2">
      <c r="A56" s="78" t="s">
        <v>179</v>
      </c>
      <c r="B56" s="79" t="s">
        <v>38</v>
      </c>
      <c r="C56" s="77" t="s">
        <v>217</v>
      </c>
      <c r="D56" s="77" t="s">
        <v>217</v>
      </c>
      <c r="E56" s="77" t="s">
        <v>217</v>
      </c>
      <c r="F56" s="77" t="s">
        <v>217</v>
      </c>
      <c r="G56" s="77" t="s">
        <v>217</v>
      </c>
      <c r="H56" s="77" t="s">
        <v>217</v>
      </c>
      <c r="I56" s="77" t="s">
        <v>217</v>
      </c>
      <c r="J56" s="77" t="s">
        <v>217</v>
      </c>
      <c r="K56" s="77" t="s">
        <v>217</v>
      </c>
      <c r="L56" s="77" t="s">
        <v>217</v>
      </c>
      <c r="M56" s="77" t="s">
        <v>217</v>
      </c>
      <c r="N56" s="77" t="s">
        <v>217</v>
      </c>
      <c r="O56" s="24"/>
      <c r="P56" s="24"/>
      <c r="Q56" s="24"/>
      <c r="R56" s="24"/>
      <c r="S56" s="24"/>
      <c r="T56" s="24"/>
    </row>
    <row r="57" spans="1:20" s="7" customFormat="1" ht="93.75" x14ac:dyDescent="0.2">
      <c r="A57" s="78" t="s">
        <v>180</v>
      </c>
      <c r="B57" s="79" t="s">
        <v>30</v>
      </c>
      <c r="C57" s="77" t="s">
        <v>217</v>
      </c>
      <c r="D57" s="77" t="s">
        <v>217</v>
      </c>
      <c r="E57" s="77" t="s">
        <v>217</v>
      </c>
      <c r="F57" s="77" t="s">
        <v>217</v>
      </c>
      <c r="G57" s="77" t="s">
        <v>217</v>
      </c>
      <c r="H57" s="77" t="s">
        <v>217</v>
      </c>
      <c r="I57" s="77" t="s">
        <v>217</v>
      </c>
      <c r="J57" s="77" t="s">
        <v>217</v>
      </c>
      <c r="K57" s="77" t="s">
        <v>217</v>
      </c>
      <c r="L57" s="77" t="s">
        <v>217</v>
      </c>
      <c r="M57" s="77" t="s">
        <v>217</v>
      </c>
      <c r="N57" s="77" t="s">
        <v>217</v>
      </c>
      <c r="O57" s="26"/>
      <c r="P57" s="26"/>
      <c r="Q57" s="26"/>
      <c r="R57" s="26"/>
      <c r="S57" s="26"/>
      <c r="T57" s="26"/>
    </row>
    <row r="58" spans="1:20" s="7" customFormat="1" ht="93.75" x14ac:dyDescent="0.2">
      <c r="A58" s="78" t="s">
        <v>181</v>
      </c>
      <c r="B58" s="79" t="s">
        <v>38</v>
      </c>
      <c r="C58" s="77" t="s">
        <v>217</v>
      </c>
      <c r="D58" s="77" t="s">
        <v>217</v>
      </c>
      <c r="E58" s="77" t="s">
        <v>217</v>
      </c>
      <c r="F58" s="77" t="s">
        <v>217</v>
      </c>
      <c r="G58" s="77" t="s">
        <v>217</v>
      </c>
      <c r="H58" s="77" t="s">
        <v>217</v>
      </c>
      <c r="I58" s="77" t="s">
        <v>217</v>
      </c>
      <c r="J58" s="77" t="s">
        <v>217</v>
      </c>
      <c r="K58" s="77" t="s">
        <v>217</v>
      </c>
      <c r="L58" s="77" t="s">
        <v>217</v>
      </c>
      <c r="M58" s="77" t="s">
        <v>217</v>
      </c>
      <c r="N58" s="77" t="s">
        <v>217</v>
      </c>
      <c r="O58" s="24"/>
      <c r="P58" s="24"/>
      <c r="Q58" s="24"/>
      <c r="R58" s="24"/>
      <c r="S58" s="24"/>
      <c r="T58" s="24"/>
    </row>
    <row r="59" spans="1:20" s="7" customFormat="1" ht="93.75" x14ac:dyDescent="0.2">
      <c r="A59" s="78" t="s">
        <v>182</v>
      </c>
      <c r="B59" s="79" t="s">
        <v>30</v>
      </c>
      <c r="C59" s="77" t="s">
        <v>217</v>
      </c>
      <c r="D59" s="77" t="s">
        <v>217</v>
      </c>
      <c r="E59" s="77" t="s">
        <v>217</v>
      </c>
      <c r="F59" s="77" t="s">
        <v>217</v>
      </c>
      <c r="G59" s="77" t="s">
        <v>217</v>
      </c>
      <c r="H59" s="77" t="s">
        <v>217</v>
      </c>
      <c r="I59" s="77" t="s">
        <v>217</v>
      </c>
      <c r="J59" s="77" t="s">
        <v>217</v>
      </c>
      <c r="K59" s="77" t="s">
        <v>217</v>
      </c>
      <c r="L59" s="77" t="s">
        <v>217</v>
      </c>
      <c r="M59" s="77" t="s">
        <v>217</v>
      </c>
      <c r="N59" s="77" t="s">
        <v>217</v>
      </c>
      <c r="O59" s="24"/>
      <c r="P59" s="24"/>
      <c r="Q59" s="24"/>
      <c r="R59" s="24"/>
      <c r="S59" s="24"/>
      <c r="T59" s="24"/>
    </row>
    <row r="60" spans="1:20" s="7" customFormat="1" ht="112.5" x14ac:dyDescent="0.2">
      <c r="A60" s="78" t="s">
        <v>183</v>
      </c>
      <c r="B60" s="79" t="s">
        <v>38</v>
      </c>
      <c r="C60" s="77" t="s">
        <v>217</v>
      </c>
      <c r="D60" s="77" t="s">
        <v>217</v>
      </c>
      <c r="E60" s="77" t="s">
        <v>217</v>
      </c>
      <c r="F60" s="77" t="s">
        <v>217</v>
      </c>
      <c r="G60" s="77" t="s">
        <v>217</v>
      </c>
      <c r="H60" s="77" t="s">
        <v>217</v>
      </c>
      <c r="I60" s="77" t="s">
        <v>217</v>
      </c>
      <c r="J60" s="77" t="s">
        <v>217</v>
      </c>
      <c r="K60" s="77" t="s">
        <v>217</v>
      </c>
      <c r="L60" s="77" t="s">
        <v>217</v>
      </c>
      <c r="M60" s="77" t="s">
        <v>217</v>
      </c>
      <c r="N60" s="77" t="s">
        <v>217</v>
      </c>
      <c r="O60" s="25"/>
      <c r="P60" s="25"/>
      <c r="Q60" s="25"/>
      <c r="R60" s="25"/>
      <c r="S60" s="25"/>
      <c r="T60" s="25"/>
    </row>
    <row r="61" spans="1:20" s="7" customFormat="1" ht="93.75" x14ac:dyDescent="0.2">
      <c r="A61" s="78" t="s">
        <v>184</v>
      </c>
      <c r="B61" s="79" t="s">
        <v>30</v>
      </c>
      <c r="C61" s="77" t="s">
        <v>217</v>
      </c>
      <c r="D61" s="77" t="s">
        <v>217</v>
      </c>
      <c r="E61" s="77" t="s">
        <v>217</v>
      </c>
      <c r="F61" s="77" t="s">
        <v>217</v>
      </c>
      <c r="G61" s="77" t="s">
        <v>217</v>
      </c>
      <c r="H61" s="77" t="s">
        <v>217</v>
      </c>
      <c r="I61" s="77" t="s">
        <v>217</v>
      </c>
      <c r="J61" s="77" t="s">
        <v>217</v>
      </c>
      <c r="K61" s="77" t="s">
        <v>217</v>
      </c>
      <c r="L61" s="77" t="s">
        <v>217</v>
      </c>
      <c r="M61" s="77" t="s">
        <v>217</v>
      </c>
      <c r="N61" s="77" t="s">
        <v>217</v>
      </c>
      <c r="O61" s="24"/>
      <c r="P61" s="24"/>
      <c r="Q61" s="24"/>
      <c r="R61" s="24"/>
      <c r="S61" s="24"/>
      <c r="T61" s="24"/>
    </row>
    <row r="62" spans="1:20" s="7" customFormat="1" ht="18.75" x14ac:dyDescent="0.2">
      <c r="A62" s="112" t="s">
        <v>42</v>
      </c>
      <c r="B62" s="113"/>
      <c r="C62" s="113"/>
      <c r="D62" s="113"/>
      <c r="E62" s="113"/>
      <c r="F62" s="71"/>
      <c r="G62" s="71"/>
      <c r="H62" s="71"/>
      <c r="I62" s="71"/>
      <c r="J62" s="71"/>
      <c r="K62" s="71"/>
      <c r="L62" s="71"/>
      <c r="M62" s="71"/>
      <c r="N62" s="71"/>
      <c r="O62" s="24"/>
      <c r="P62" s="24"/>
      <c r="Q62" s="24"/>
      <c r="R62" s="24"/>
      <c r="S62" s="24"/>
      <c r="T62" s="24"/>
    </row>
    <row r="63" spans="1:20" s="7" customFormat="1" ht="131.25" x14ac:dyDescent="0.2">
      <c r="A63" s="78" t="s">
        <v>51</v>
      </c>
      <c r="B63" s="79" t="s">
        <v>38</v>
      </c>
      <c r="C63" s="77" t="s">
        <v>217</v>
      </c>
      <c r="D63" s="77" t="s">
        <v>217</v>
      </c>
      <c r="E63" s="77" t="s">
        <v>217</v>
      </c>
      <c r="F63" s="77" t="s">
        <v>217</v>
      </c>
      <c r="G63" s="77" t="s">
        <v>217</v>
      </c>
      <c r="H63" s="77" t="s">
        <v>217</v>
      </c>
      <c r="I63" s="77" t="s">
        <v>217</v>
      </c>
      <c r="J63" s="77" t="s">
        <v>217</v>
      </c>
      <c r="K63" s="77" t="s">
        <v>217</v>
      </c>
      <c r="L63" s="77" t="s">
        <v>217</v>
      </c>
      <c r="M63" s="77" t="s">
        <v>217</v>
      </c>
      <c r="N63" s="77" t="s">
        <v>217</v>
      </c>
      <c r="O63" s="26"/>
      <c r="P63" s="26"/>
      <c r="Q63" s="26"/>
      <c r="R63" s="26"/>
      <c r="S63" s="26"/>
      <c r="T63" s="26"/>
    </row>
    <row r="64" spans="1:20" s="7" customFormat="1" ht="93.75" x14ac:dyDescent="0.2">
      <c r="A64" s="78" t="s">
        <v>50</v>
      </c>
      <c r="B64" s="79" t="s">
        <v>30</v>
      </c>
      <c r="C64" s="77" t="s">
        <v>217</v>
      </c>
      <c r="D64" s="77" t="s">
        <v>217</v>
      </c>
      <c r="E64" s="77" t="s">
        <v>217</v>
      </c>
      <c r="F64" s="77" t="s">
        <v>217</v>
      </c>
      <c r="G64" s="77" t="s">
        <v>217</v>
      </c>
      <c r="H64" s="77" t="s">
        <v>217</v>
      </c>
      <c r="I64" s="77" t="s">
        <v>217</v>
      </c>
      <c r="J64" s="77" t="s">
        <v>217</v>
      </c>
      <c r="K64" s="77" t="s">
        <v>217</v>
      </c>
      <c r="L64" s="77" t="s">
        <v>217</v>
      </c>
      <c r="M64" s="77" t="s">
        <v>217</v>
      </c>
      <c r="N64" s="77" t="s">
        <v>217</v>
      </c>
      <c r="O64" s="24"/>
      <c r="P64" s="24"/>
      <c r="Q64" s="24"/>
      <c r="R64" s="24"/>
      <c r="S64" s="24"/>
      <c r="T64" s="24"/>
    </row>
    <row r="65" spans="1:20" s="7" customFormat="1" ht="18.75" x14ac:dyDescent="0.2">
      <c r="A65" s="112" t="s">
        <v>45</v>
      </c>
      <c r="B65" s="113"/>
      <c r="C65" s="113"/>
      <c r="D65" s="113"/>
      <c r="E65" s="113"/>
      <c r="F65" s="113"/>
      <c r="G65" s="113"/>
      <c r="H65" s="113"/>
      <c r="I65" s="113"/>
      <c r="J65" s="71"/>
      <c r="K65" s="71"/>
      <c r="L65" s="71"/>
      <c r="M65" s="71"/>
      <c r="N65" s="71"/>
      <c r="O65" s="24"/>
      <c r="P65" s="24"/>
      <c r="Q65" s="24"/>
      <c r="R65" s="24"/>
      <c r="S65" s="24"/>
      <c r="T65" s="24"/>
    </row>
    <row r="66" spans="1:20" s="7" customFormat="1" ht="150" x14ac:dyDescent="0.2">
      <c r="A66" s="78" t="s">
        <v>43</v>
      </c>
      <c r="B66" s="60" t="s">
        <v>38</v>
      </c>
      <c r="C66" s="77" t="s">
        <v>217</v>
      </c>
      <c r="D66" s="77" t="s">
        <v>217</v>
      </c>
      <c r="E66" s="77" t="s">
        <v>217</v>
      </c>
      <c r="F66" s="77" t="s">
        <v>217</v>
      </c>
      <c r="G66" s="77" t="s">
        <v>217</v>
      </c>
      <c r="H66" s="77" t="s">
        <v>217</v>
      </c>
      <c r="I66" s="77" t="s">
        <v>217</v>
      </c>
      <c r="J66" s="77" t="s">
        <v>217</v>
      </c>
      <c r="K66" s="77" t="s">
        <v>217</v>
      </c>
      <c r="L66" s="77" t="s">
        <v>217</v>
      </c>
      <c r="M66" s="77" t="s">
        <v>217</v>
      </c>
      <c r="N66" s="77" t="s">
        <v>217</v>
      </c>
      <c r="O66" s="24"/>
      <c r="P66" s="24"/>
      <c r="Q66" s="24"/>
      <c r="R66" s="24"/>
      <c r="S66" s="24"/>
      <c r="T66" s="24"/>
    </row>
    <row r="67" spans="1:20" s="7" customFormat="1" ht="93.75" x14ac:dyDescent="0.2">
      <c r="A67" s="78" t="s">
        <v>44</v>
      </c>
      <c r="B67" s="60" t="s">
        <v>30</v>
      </c>
      <c r="C67" s="77" t="s">
        <v>217</v>
      </c>
      <c r="D67" s="77" t="s">
        <v>217</v>
      </c>
      <c r="E67" s="77" t="s">
        <v>217</v>
      </c>
      <c r="F67" s="77" t="s">
        <v>217</v>
      </c>
      <c r="G67" s="77" t="s">
        <v>217</v>
      </c>
      <c r="H67" s="77" t="s">
        <v>217</v>
      </c>
      <c r="I67" s="77" t="s">
        <v>217</v>
      </c>
      <c r="J67" s="77" t="s">
        <v>217</v>
      </c>
      <c r="K67" s="77" t="s">
        <v>217</v>
      </c>
      <c r="L67" s="77" t="s">
        <v>217</v>
      </c>
      <c r="M67" s="77" t="s">
        <v>217</v>
      </c>
      <c r="N67" s="77" t="s">
        <v>217</v>
      </c>
      <c r="O67" s="24"/>
      <c r="P67" s="24"/>
      <c r="Q67" s="24"/>
      <c r="R67" s="24"/>
      <c r="S67" s="24"/>
      <c r="T67" s="24"/>
    </row>
    <row r="68" spans="1:20" s="7" customFormat="1" ht="18.75" x14ac:dyDescent="0.2">
      <c r="A68" s="80" t="s">
        <v>71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24"/>
      <c r="P68" s="24"/>
      <c r="Q68" s="24"/>
      <c r="R68" s="24"/>
      <c r="S68" s="24"/>
      <c r="T68" s="24"/>
    </row>
    <row r="69" spans="1:20" s="48" customFormat="1" ht="18.75" x14ac:dyDescent="0.2">
      <c r="A69" s="12" t="s">
        <v>0</v>
      </c>
      <c r="B69" s="23" t="s">
        <v>68</v>
      </c>
      <c r="C69" s="46">
        <v>9520</v>
      </c>
      <c r="D69" s="46">
        <v>10238</v>
      </c>
      <c r="E69" s="46">
        <v>10800</v>
      </c>
      <c r="F69" s="46">
        <v>11221</v>
      </c>
      <c r="G69" s="46">
        <v>11242</v>
      </c>
      <c r="H69" s="67">
        <v>11264</v>
      </c>
      <c r="I69" s="67">
        <v>11658</v>
      </c>
      <c r="J69" s="67">
        <v>11714</v>
      </c>
      <c r="K69" s="67">
        <v>11737</v>
      </c>
      <c r="L69" s="67">
        <v>12112</v>
      </c>
      <c r="M69" s="67">
        <v>12217</v>
      </c>
      <c r="N69" s="67">
        <v>12241</v>
      </c>
      <c r="O69" s="47"/>
      <c r="P69" s="47"/>
      <c r="Q69" s="47"/>
      <c r="R69" s="47"/>
      <c r="S69" s="47"/>
      <c r="T69" s="47"/>
    </row>
    <row r="70" spans="1:20" s="48" customFormat="1" ht="93.75" x14ac:dyDescent="0.2">
      <c r="A70" s="12" t="s">
        <v>1</v>
      </c>
      <c r="B70" s="23" t="s">
        <v>70</v>
      </c>
      <c r="C70" s="46">
        <v>142</v>
      </c>
      <c r="D70" s="46">
        <v>98.391598176324507</v>
      </c>
      <c r="E70" s="46">
        <v>100.46605084698463</v>
      </c>
      <c r="F70" s="51">
        <v>99.806098125022245</v>
      </c>
      <c r="G70" s="51">
        <v>99.992884334863206</v>
      </c>
      <c r="H70" s="57">
        <f>(H69/104.1*100)/E69*100</f>
        <v>100.18856512612517</v>
      </c>
      <c r="I70" s="57">
        <v>99.898541882322306</v>
      </c>
      <c r="J70" s="57">
        <v>100.19090498542553</v>
      </c>
      <c r="K70" s="57">
        <f>(K69/104*100)/H69*100</f>
        <v>100.1915564903846</v>
      </c>
      <c r="L70" s="57">
        <v>99.898386053815813</v>
      </c>
      <c r="M70" s="57">
        <v>100.28269920279482</v>
      </c>
      <c r="N70" s="57">
        <f>(N69/104*100)/K69*100</f>
        <v>100.2828006108231</v>
      </c>
      <c r="O70" s="49"/>
      <c r="P70" s="49"/>
      <c r="Q70" s="49"/>
      <c r="R70" s="49"/>
      <c r="S70" s="49"/>
      <c r="T70" s="49"/>
    </row>
    <row r="71" spans="1:20" s="48" customFormat="1" ht="18.75" x14ac:dyDescent="0.2">
      <c r="A71" s="12" t="s">
        <v>2</v>
      </c>
      <c r="B71" s="23" t="s">
        <v>68</v>
      </c>
      <c r="C71" s="46">
        <v>9007</v>
      </c>
      <c r="D71" s="46">
        <v>9604</v>
      </c>
      <c r="E71" s="46">
        <v>10130</v>
      </c>
      <c r="F71" s="46">
        <v>10525</v>
      </c>
      <c r="G71" s="46">
        <v>10545</v>
      </c>
      <c r="H71" s="67">
        <v>10566</v>
      </c>
      <c r="I71" s="67">
        <v>10935</v>
      </c>
      <c r="J71" s="67">
        <v>10988</v>
      </c>
      <c r="K71" s="67">
        <v>11010</v>
      </c>
      <c r="L71" s="67">
        <v>11361</v>
      </c>
      <c r="M71" s="67">
        <v>11460</v>
      </c>
      <c r="N71" s="67">
        <v>11483</v>
      </c>
      <c r="O71" s="47"/>
      <c r="P71" s="47"/>
      <c r="Q71" s="47"/>
      <c r="R71" s="47"/>
      <c r="S71" s="47"/>
      <c r="T71" s="47"/>
    </row>
    <row r="72" spans="1:20" s="48" customFormat="1" ht="93.75" x14ac:dyDescent="0.2">
      <c r="A72" s="12" t="s">
        <v>3</v>
      </c>
      <c r="B72" s="23" t="s">
        <v>70</v>
      </c>
      <c r="C72" s="46">
        <v>146.4</v>
      </c>
      <c r="D72" s="46">
        <v>96.758782290120379</v>
      </c>
      <c r="E72" s="46">
        <v>100.74201015415814</v>
      </c>
      <c r="F72" s="51">
        <v>99.999334921287939</v>
      </c>
      <c r="G72" s="51">
        <v>100.18935741044952</v>
      </c>
      <c r="H72" s="57">
        <f>(H71/103.9*100)/E71*100</f>
        <v>100.38888102406919</v>
      </c>
      <c r="I72" s="57">
        <v>99.995656338659273</v>
      </c>
      <c r="J72" s="57">
        <v>100.28974316497742</v>
      </c>
      <c r="K72" s="57">
        <f t="shared" ref="K72:N72" si="4">(K71/103.9*100)/H71*100</f>
        <v>100.29081603931618</v>
      </c>
      <c r="L72" s="57">
        <v>99.995907217951213</v>
      </c>
      <c r="M72" s="57">
        <v>100.38074609697586</v>
      </c>
      <c r="N72" s="57">
        <f t="shared" si="4"/>
        <v>100.38122662134955</v>
      </c>
      <c r="O72" s="47"/>
      <c r="P72" s="47"/>
      <c r="Q72" s="47"/>
      <c r="R72" s="47"/>
      <c r="S72" s="47"/>
      <c r="T72" s="47"/>
    </row>
    <row r="73" spans="1:20" s="48" customFormat="1" ht="18.75" x14ac:dyDescent="0.2">
      <c r="A73" s="12" t="s">
        <v>4</v>
      </c>
      <c r="B73" s="23" t="s">
        <v>68</v>
      </c>
      <c r="C73" s="46">
        <v>513</v>
      </c>
      <c r="D73" s="46">
        <v>634</v>
      </c>
      <c r="E73" s="46">
        <v>670</v>
      </c>
      <c r="F73" s="46">
        <v>696</v>
      </c>
      <c r="G73" s="46">
        <v>697</v>
      </c>
      <c r="H73" s="67">
        <v>698</v>
      </c>
      <c r="I73" s="67">
        <v>723</v>
      </c>
      <c r="J73" s="67">
        <v>726</v>
      </c>
      <c r="K73" s="67">
        <v>727</v>
      </c>
      <c r="L73" s="67">
        <v>751</v>
      </c>
      <c r="M73" s="67">
        <v>757</v>
      </c>
      <c r="N73" s="67">
        <v>758</v>
      </c>
      <c r="O73" s="47"/>
      <c r="P73" s="47"/>
      <c r="Q73" s="47"/>
      <c r="R73" s="47"/>
      <c r="S73" s="47"/>
      <c r="T73" s="47"/>
    </row>
    <row r="74" spans="1:20" s="48" customFormat="1" ht="93.75" x14ac:dyDescent="0.2">
      <c r="A74" s="12" t="s">
        <v>5</v>
      </c>
      <c r="B74" s="23" t="s">
        <v>70</v>
      </c>
      <c r="C74" s="46">
        <v>92.8</v>
      </c>
      <c r="D74" s="46">
        <v>114.32631326491787</v>
      </c>
      <c r="E74" s="46">
        <v>100.2639785943888</v>
      </c>
      <c r="F74" s="51">
        <v>99.597887837895854</v>
      </c>
      <c r="G74" s="51">
        <v>99.740988251456059</v>
      </c>
      <c r="H74" s="57">
        <f>(H73/104.3*100)/E73*100</f>
        <v>99.884088665016236</v>
      </c>
      <c r="I74" s="57">
        <v>99.692236415381558</v>
      </c>
      <c r="J74" s="57">
        <v>99.962273191660458</v>
      </c>
      <c r="K74" s="57">
        <f>(K73/104.2*100)/H73*100</f>
        <v>99.956552585121187</v>
      </c>
      <c r="L74" s="57">
        <v>99.68594282194843</v>
      </c>
      <c r="M74" s="57">
        <v>100.06715206505818</v>
      </c>
      <c r="N74" s="57">
        <f>(N73/104.2*100)/K73*100</f>
        <v>100.06151539072835</v>
      </c>
      <c r="O74" s="47"/>
      <c r="P74" s="47"/>
      <c r="Q74" s="47"/>
      <c r="R74" s="47"/>
      <c r="S74" s="47"/>
      <c r="T74" s="47"/>
    </row>
    <row r="75" spans="1:20" s="7" customFormat="1" ht="18.75" x14ac:dyDescent="0.2">
      <c r="A75" s="110" t="s">
        <v>116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43"/>
      <c r="N75" s="71"/>
      <c r="O75" s="24"/>
      <c r="P75" s="24"/>
      <c r="Q75" s="24"/>
      <c r="R75" s="24"/>
      <c r="S75" s="24"/>
      <c r="T75" s="24"/>
    </row>
    <row r="76" spans="1:20" s="48" customFormat="1" ht="37.5" x14ac:dyDescent="0.2">
      <c r="A76" s="2" t="s">
        <v>6</v>
      </c>
      <c r="B76" s="1" t="s">
        <v>7</v>
      </c>
      <c r="C76" s="23">
        <v>241.7</v>
      </c>
      <c r="D76" s="23">
        <v>240</v>
      </c>
      <c r="E76" s="23">
        <v>220</v>
      </c>
      <c r="F76" s="23">
        <v>254</v>
      </c>
      <c r="G76" s="23">
        <v>254.8</v>
      </c>
      <c r="H76" s="56">
        <v>255.6</v>
      </c>
      <c r="I76" s="56">
        <v>257</v>
      </c>
      <c r="J76" s="56">
        <v>258.60000000000002</v>
      </c>
      <c r="K76" s="56">
        <v>259.39999999999998</v>
      </c>
      <c r="L76" s="56">
        <v>260</v>
      </c>
      <c r="M76" s="58">
        <v>261</v>
      </c>
      <c r="N76" s="58">
        <v>261.8</v>
      </c>
      <c r="O76" s="47"/>
      <c r="P76" s="47"/>
      <c r="Q76" s="47"/>
      <c r="R76" s="47"/>
      <c r="S76" s="47"/>
      <c r="T76" s="47"/>
    </row>
    <row r="77" spans="1:20" s="48" customFormat="1" ht="18.75" x14ac:dyDescent="0.2">
      <c r="A77" s="2" t="s">
        <v>8</v>
      </c>
      <c r="B77" s="1" t="s">
        <v>7</v>
      </c>
      <c r="C77" s="23" t="s">
        <v>217</v>
      </c>
      <c r="D77" s="23" t="s">
        <v>217</v>
      </c>
      <c r="E77" s="23" t="s">
        <v>217</v>
      </c>
      <c r="F77" s="23" t="s">
        <v>217</v>
      </c>
      <c r="G77" s="23" t="s">
        <v>217</v>
      </c>
      <c r="H77" s="56" t="s">
        <v>217</v>
      </c>
      <c r="I77" s="56" t="s">
        <v>217</v>
      </c>
      <c r="J77" s="56" t="s">
        <v>217</v>
      </c>
      <c r="K77" s="56" t="s">
        <v>217</v>
      </c>
      <c r="L77" s="56" t="s">
        <v>217</v>
      </c>
      <c r="M77" s="58" t="s">
        <v>217</v>
      </c>
      <c r="N77" s="58" t="s">
        <v>217</v>
      </c>
      <c r="O77" s="47"/>
      <c r="P77" s="47"/>
      <c r="Q77" s="47"/>
      <c r="R77" s="47"/>
      <c r="S77" s="47"/>
      <c r="T77" s="47"/>
    </row>
    <row r="78" spans="1:20" s="48" customFormat="1" ht="37.5" x14ac:dyDescent="0.2">
      <c r="A78" s="2" t="s">
        <v>9</v>
      </c>
      <c r="B78" s="1" t="s">
        <v>7</v>
      </c>
      <c r="C78" s="23">
        <v>25.3</v>
      </c>
      <c r="D78" s="23">
        <v>29.6</v>
      </c>
      <c r="E78" s="23">
        <v>25.5</v>
      </c>
      <c r="F78" s="23">
        <v>26</v>
      </c>
      <c r="G78" s="23">
        <v>26.5</v>
      </c>
      <c r="H78" s="56">
        <v>27</v>
      </c>
      <c r="I78" s="56">
        <v>26.5</v>
      </c>
      <c r="J78" s="56">
        <v>27</v>
      </c>
      <c r="K78" s="56">
        <v>28</v>
      </c>
      <c r="L78" s="56">
        <v>27</v>
      </c>
      <c r="M78" s="58">
        <v>28</v>
      </c>
      <c r="N78" s="58">
        <v>29</v>
      </c>
      <c r="O78" s="47"/>
      <c r="P78" s="47"/>
      <c r="Q78" s="47"/>
      <c r="R78" s="47"/>
      <c r="S78" s="47"/>
      <c r="T78" s="47"/>
    </row>
    <row r="79" spans="1:20" s="48" customFormat="1" ht="18.75" x14ac:dyDescent="0.2">
      <c r="A79" s="2" t="s">
        <v>10</v>
      </c>
      <c r="B79" s="1" t="s">
        <v>7</v>
      </c>
      <c r="C79" s="23">
        <v>17.7</v>
      </c>
      <c r="D79" s="23">
        <v>13.5</v>
      </c>
      <c r="E79" s="23">
        <v>18</v>
      </c>
      <c r="F79" s="23">
        <v>18.5</v>
      </c>
      <c r="G79" s="23">
        <v>19</v>
      </c>
      <c r="H79" s="56">
        <v>19.3</v>
      </c>
      <c r="I79" s="56">
        <v>19</v>
      </c>
      <c r="J79" s="56">
        <v>19.5</v>
      </c>
      <c r="K79" s="56">
        <v>19.8</v>
      </c>
      <c r="L79" s="56">
        <v>19.5</v>
      </c>
      <c r="M79" s="58">
        <v>20</v>
      </c>
      <c r="N79" s="58">
        <v>20.5</v>
      </c>
      <c r="O79" s="47"/>
      <c r="P79" s="47"/>
      <c r="Q79" s="47"/>
      <c r="R79" s="47"/>
      <c r="S79" s="47"/>
      <c r="T79" s="47"/>
    </row>
    <row r="80" spans="1:20" s="48" customFormat="1" ht="18.75" x14ac:dyDescent="0.2">
      <c r="A80" s="2" t="s">
        <v>203</v>
      </c>
      <c r="B80" s="1" t="s">
        <v>7</v>
      </c>
      <c r="C80" s="23">
        <v>13</v>
      </c>
      <c r="D80" s="23">
        <v>13</v>
      </c>
      <c r="E80" s="23">
        <v>13</v>
      </c>
      <c r="F80" s="23">
        <v>13.5</v>
      </c>
      <c r="G80" s="23">
        <v>14</v>
      </c>
      <c r="H80" s="56">
        <v>15</v>
      </c>
      <c r="I80" s="23">
        <v>14.5</v>
      </c>
      <c r="J80" s="23">
        <v>15</v>
      </c>
      <c r="K80" s="56">
        <v>16</v>
      </c>
      <c r="L80" s="56">
        <v>15.5</v>
      </c>
      <c r="M80" s="58">
        <v>16</v>
      </c>
      <c r="N80" s="58">
        <v>16.5</v>
      </c>
      <c r="O80" s="49"/>
      <c r="P80" s="49"/>
      <c r="Q80" s="49"/>
      <c r="R80" s="49"/>
      <c r="S80" s="49"/>
      <c r="T80" s="49"/>
    </row>
    <row r="81" spans="1:21" s="48" customFormat="1" ht="18.75" x14ac:dyDescent="0.2">
      <c r="A81" s="2" t="s">
        <v>204</v>
      </c>
      <c r="B81" s="1" t="s">
        <v>7</v>
      </c>
      <c r="C81" s="23">
        <v>36.299999999999997</v>
      </c>
      <c r="D81" s="23">
        <v>30.6</v>
      </c>
      <c r="E81" s="23">
        <v>30</v>
      </c>
      <c r="F81" s="23">
        <v>31</v>
      </c>
      <c r="G81" s="23">
        <v>32.200000000000003</v>
      </c>
      <c r="H81" s="56">
        <v>34</v>
      </c>
      <c r="I81" s="23">
        <v>33.5</v>
      </c>
      <c r="J81" s="23">
        <v>35</v>
      </c>
      <c r="K81" s="56">
        <v>37.5</v>
      </c>
      <c r="L81" s="56">
        <v>36.4</v>
      </c>
      <c r="M81" s="58">
        <v>38</v>
      </c>
      <c r="N81" s="58">
        <v>38.4</v>
      </c>
      <c r="O81" s="47"/>
      <c r="P81" s="47"/>
      <c r="Q81" s="47"/>
      <c r="R81" s="47"/>
      <c r="S81" s="47"/>
      <c r="T81" s="47"/>
    </row>
    <row r="82" spans="1:21" s="48" customFormat="1" ht="37.5" x14ac:dyDescent="0.2">
      <c r="A82" s="2" t="s">
        <v>205</v>
      </c>
      <c r="B82" s="1" t="s">
        <v>7</v>
      </c>
      <c r="C82" s="23">
        <v>2.4</v>
      </c>
      <c r="D82" s="23">
        <v>2.4</v>
      </c>
      <c r="E82" s="23">
        <v>2.65</v>
      </c>
      <c r="F82" s="23">
        <v>2.7</v>
      </c>
      <c r="G82" s="23">
        <v>2.75</v>
      </c>
      <c r="H82" s="56">
        <v>2.8</v>
      </c>
      <c r="I82" s="23">
        <v>2.75</v>
      </c>
      <c r="J82" s="23">
        <v>2.8</v>
      </c>
      <c r="K82" s="56">
        <v>2.85</v>
      </c>
      <c r="L82" s="56">
        <v>2.8</v>
      </c>
      <c r="M82" s="58">
        <v>2.85</v>
      </c>
      <c r="N82" s="58">
        <v>2.9</v>
      </c>
      <c r="O82" s="47"/>
      <c r="P82" s="47"/>
      <c r="Q82" s="47"/>
      <c r="R82" s="47"/>
      <c r="S82" s="47"/>
      <c r="T82" s="47"/>
    </row>
    <row r="83" spans="1:21" s="48" customFormat="1" ht="18.75" x14ac:dyDescent="0.2">
      <c r="A83" s="2" t="s">
        <v>207</v>
      </c>
      <c r="B83" s="1" t="s">
        <v>7</v>
      </c>
      <c r="C83" s="23">
        <v>7.9</v>
      </c>
      <c r="D83" s="23">
        <v>8.5</v>
      </c>
      <c r="E83" s="23">
        <v>7.5</v>
      </c>
      <c r="F83" s="23">
        <v>7.7</v>
      </c>
      <c r="G83" s="23">
        <v>8</v>
      </c>
      <c r="H83" s="56">
        <v>8.5</v>
      </c>
      <c r="I83" s="56">
        <v>8.1999999999999993</v>
      </c>
      <c r="J83" s="56">
        <v>8.5</v>
      </c>
      <c r="K83" s="56">
        <v>8.6999999999999993</v>
      </c>
      <c r="L83" s="56">
        <v>8.5</v>
      </c>
      <c r="M83" s="58">
        <v>8.6999999999999993</v>
      </c>
      <c r="N83" s="58">
        <v>9</v>
      </c>
      <c r="O83" s="47"/>
      <c r="P83" s="47"/>
      <c r="Q83" s="47"/>
      <c r="R83" s="47"/>
      <c r="S83" s="47"/>
      <c r="T83" s="47"/>
    </row>
    <row r="84" spans="1:21" s="48" customFormat="1" ht="18.75" x14ac:dyDescent="0.2">
      <c r="A84" s="2" t="s">
        <v>206</v>
      </c>
      <c r="B84" s="1" t="s">
        <v>198</v>
      </c>
      <c r="C84" s="23">
        <v>12.05</v>
      </c>
      <c r="D84" s="23">
        <v>12.5</v>
      </c>
      <c r="E84" s="23">
        <v>12.5</v>
      </c>
      <c r="F84" s="23">
        <v>13</v>
      </c>
      <c r="G84" s="23">
        <v>13.5</v>
      </c>
      <c r="H84" s="56">
        <v>13.8</v>
      </c>
      <c r="I84" s="56">
        <v>13.5</v>
      </c>
      <c r="J84" s="56">
        <v>14</v>
      </c>
      <c r="K84" s="56">
        <v>14.3</v>
      </c>
      <c r="L84" s="56">
        <v>14</v>
      </c>
      <c r="M84" s="58">
        <v>14.5</v>
      </c>
      <c r="N84" s="58">
        <v>14.8</v>
      </c>
      <c r="O84" s="49"/>
      <c r="P84" s="49"/>
      <c r="Q84" s="49"/>
      <c r="R84" s="49"/>
      <c r="S84" s="49"/>
      <c r="T84" s="49"/>
    </row>
    <row r="85" spans="1:21" s="7" customFormat="1" ht="18.75" x14ac:dyDescent="0.2">
      <c r="A85" s="19" t="s">
        <v>72</v>
      </c>
      <c r="B85" s="20"/>
      <c r="C85" s="20"/>
      <c r="D85" s="20"/>
      <c r="E85" s="20"/>
      <c r="F85" s="20"/>
      <c r="G85" s="20"/>
      <c r="H85" s="71"/>
      <c r="I85" s="71"/>
      <c r="J85" s="71"/>
      <c r="K85" s="71"/>
      <c r="L85" s="71"/>
      <c r="M85" s="71"/>
      <c r="N85" s="71"/>
      <c r="O85" s="24"/>
      <c r="P85" s="24"/>
      <c r="Q85" s="24"/>
      <c r="R85" s="24"/>
      <c r="S85" s="24"/>
      <c r="T85" s="24"/>
    </row>
    <row r="86" spans="1:21" s="7" customFormat="1" ht="56.25" x14ac:dyDescent="0.2">
      <c r="A86" s="12" t="s">
        <v>73</v>
      </c>
      <c r="B86" s="3" t="s">
        <v>74</v>
      </c>
      <c r="C86" s="46" t="s">
        <v>217</v>
      </c>
      <c r="D86" s="46" t="s">
        <v>217</v>
      </c>
      <c r="E86" s="44" t="s">
        <v>217</v>
      </c>
      <c r="F86" s="44" t="s">
        <v>217</v>
      </c>
      <c r="G86" s="53" t="s">
        <v>217</v>
      </c>
      <c r="H86" s="91" t="s">
        <v>217</v>
      </c>
      <c r="I86" s="91" t="s">
        <v>217</v>
      </c>
      <c r="J86" s="91" t="s">
        <v>217</v>
      </c>
      <c r="K86" s="91" t="s">
        <v>217</v>
      </c>
      <c r="L86" s="91" t="s">
        <v>217</v>
      </c>
      <c r="M86" s="91" t="s">
        <v>217</v>
      </c>
      <c r="N86" s="91" t="s">
        <v>217</v>
      </c>
      <c r="O86" s="24"/>
      <c r="P86" s="24"/>
      <c r="Q86" s="24"/>
      <c r="R86" s="24"/>
      <c r="S86" s="24"/>
      <c r="T86" s="24"/>
    </row>
    <row r="87" spans="1:21" s="7" customFormat="1" ht="93.75" x14ac:dyDescent="0.2">
      <c r="A87" s="12" t="s">
        <v>75</v>
      </c>
      <c r="B87" s="3" t="s">
        <v>70</v>
      </c>
      <c r="C87" s="46" t="s">
        <v>217</v>
      </c>
      <c r="D87" s="51" t="s">
        <v>217</v>
      </c>
      <c r="E87" s="51" t="s">
        <v>217</v>
      </c>
      <c r="F87" s="51" t="s">
        <v>217</v>
      </c>
      <c r="G87" s="51" t="s">
        <v>217</v>
      </c>
      <c r="H87" s="57" t="s">
        <v>217</v>
      </c>
      <c r="I87" s="57" t="s">
        <v>217</v>
      </c>
      <c r="J87" s="57" t="s">
        <v>217</v>
      </c>
      <c r="K87" s="57" t="s">
        <v>217</v>
      </c>
      <c r="L87" s="57" t="s">
        <v>217</v>
      </c>
      <c r="M87" s="57" t="s">
        <v>217</v>
      </c>
      <c r="N87" s="57" t="s">
        <v>217</v>
      </c>
      <c r="O87" s="24"/>
      <c r="P87" s="24"/>
      <c r="Q87" s="24"/>
      <c r="R87" s="24"/>
      <c r="S87" s="24"/>
      <c r="T87" s="24"/>
    </row>
    <row r="88" spans="1:21" s="48" customFormat="1" ht="37.5" x14ac:dyDescent="0.2">
      <c r="A88" s="55" t="s">
        <v>208</v>
      </c>
      <c r="B88" s="56" t="s">
        <v>76</v>
      </c>
      <c r="C88" s="56">
        <v>13.5</v>
      </c>
      <c r="D88" s="56">
        <v>14.97</v>
      </c>
      <c r="E88" s="56">
        <v>16.96</v>
      </c>
      <c r="F88" s="56">
        <v>15.01</v>
      </c>
      <c r="G88" s="56">
        <v>15.5</v>
      </c>
      <c r="H88" s="56">
        <v>15.69</v>
      </c>
      <c r="I88" s="56">
        <v>15.5</v>
      </c>
      <c r="J88" s="56">
        <v>16</v>
      </c>
      <c r="K88" s="56">
        <v>16.2</v>
      </c>
      <c r="L88" s="56">
        <v>16</v>
      </c>
      <c r="M88" s="58">
        <v>16.5</v>
      </c>
      <c r="N88" s="58">
        <v>16.7</v>
      </c>
      <c r="O88" s="47"/>
      <c r="P88" s="47"/>
      <c r="Q88" s="47"/>
      <c r="R88" s="47"/>
      <c r="S88" s="47"/>
      <c r="T88" s="47"/>
    </row>
    <row r="89" spans="1:21" s="7" customFormat="1" ht="18.75" x14ac:dyDescent="0.2">
      <c r="A89" s="39" t="s">
        <v>77</v>
      </c>
      <c r="B89" s="40"/>
      <c r="C89" s="40"/>
      <c r="D89" s="40"/>
      <c r="E89" s="40"/>
      <c r="F89" s="40"/>
      <c r="G89" s="40"/>
      <c r="H89" s="88"/>
      <c r="I89" s="88"/>
      <c r="J89" s="88"/>
      <c r="K89" s="88"/>
      <c r="L89" s="88"/>
      <c r="M89" s="88"/>
      <c r="N89" s="88"/>
      <c r="O89" s="26"/>
      <c r="P89" s="26"/>
      <c r="Q89" s="26"/>
      <c r="R89" s="26"/>
      <c r="S89" s="26"/>
      <c r="T89" s="26"/>
    </row>
    <row r="90" spans="1:21" s="48" customFormat="1" ht="18.75" x14ac:dyDescent="0.2">
      <c r="A90" s="55" t="s">
        <v>209</v>
      </c>
      <c r="B90" s="56" t="s">
        <v>78</v>
      </c>
      <c r="C90" s="23">
        <v>1956.27</v>
      </c>
      <c r="D90" s="23">
        <v>2246.3000000000002</v>
      </c>
      <c r="E90" s="23">
        <v>2306.9499999999998</v>
      </c>
      <c r="F90" s="23">
        <v>2246.3000000000002</v>
      </c>
      <c r="G90" s="23">
        <v>2392.31</v>
      </c>
      <c r="H90" s="67">
        <v>2523.9</v>
      </c>
      <c r="I90" s="56">
        <v>2306.9499999999998</v>
      </c>
      <c r="J90" s="56">
        <v>2466.4699999999998</v>
      </c>
      <c r="K90" s="56">
        <v>2602.13</v>
      </c>
      <c r="L90" s="56">
        <v>2392.31</v>
      </c>
      <c r="M90" s="58">
        <v>2542.9299999999998</v>
      </c>
      <c r="N90" s="90">
        <v>2682.8</v>
      </c>
      <c r="O90" s="47"/>
      <c r="P90" s="47"/>
      <c r="Q90" s="47"/>
      <c r="R90" s="47"/>
      <c r="S90" s="47"/>
      <c r="T90" s="47"/>
    </row>
    <row r="91" spans="1:21" s="48" customFormat="1" ht="93.75" x14ac:dyDescent="0.2">
      <c r="A91" s="55" t="s">
        <v>210</v>
      </c>
      <c r="B91" s="56" t="s">
        <v>70</v>
      </c>
      <c r="C91" s="23">
        <v>124.48309737582068</v>
      </c>
      <c r="D91" s="57">
        <v>99.073048424685823</v>
      </c>
      <c r="E91" s="51">
        <v>96.613354231641452</v>
      </c>
      <c r="F91" s="51">
        <v>92.64603964576574</v>
      </c>
      <c r="G91" s="51">
        <v>98.668052844660906</v>
      </c>
      <c r="H91" s="57">
        <f>(H90/105.1*100)/E90*100</f>
        <v>104.09532985885596</v>
      </c>
      <c r="I91" s="57">
        <v>98.371643245435664</v>
      </c>
      <c r="J91" s="57">
        <v>98.754724809415279</v>
      </c>
      <c r="K91" s="57">
        <f>(K90/104.4*100)/H90*100</f>
        <v>98.754375602193235</v>
      </c>
      <c r="L91" s="57">
        <v>99.329620248791798</v>
      </c>
      <c r="M91" s="57">
        <v>98.754767136062583</v>
      </c>
      <c r="N91" s="57">
        <f>(N90/104.4*100)/K90*100</f>
        <v>98.754935409310207</v>
      </c>
      <c r="O91" s="47"/>
      <c r="P91" s="47"/>
      <c r="Q91" s="47"/>
      <c r="R91" s="47"/>
      <c r="S91" s="47"/>
      <c r="T91" s="47"/>
    </row>
    <row r="92" spans="1:21" s="48" customFormat="1" ht="18.75" x14ac:dyDescent="0.2">
      <c r="A92" s="55" t="s">
        <v>12</v>
      </c>
      <c r="B92" s="56" t="s">
        <v>78</v>
      </c>
      <c r="C92" s="23">
        <v>822.92</v>
      </c>
      <c r="D92" s="23">
        <v>935.59</v>
      </c>
      <c r="E92" s="23">
        <v>1159.3399999999999</v>
      </c>
      <c r="F92" s="23">
        <v>959</v>
      </c>
      <c r="G92" s="23">
        <v>1188.32</v>
      </c>
      <c r="H92" s="56">
        <v>1756.11</v>
      </c>
      <c r="I92" s="56">
        <v>983</v>
      </c>
      <c r="J92" s="56">
        <v>1218.03</v>
      </c>
      <c r="K92" s="56">
        <v>1808.79</v>
      </c>
      <c r="L92" s="56">
        <v>1007.53</v>
      </c>
      <c r="M92" s="90">
        <v>1248.48</v>
      </c>
      <c r="N92" s="58">
        <v>1863.05</v>
      </c>
      <c r="O92" s="47"/>
      <c r="P92" s="47"/>
      <c r="Q92" s="47"/>
      <c r="R92" s="47"/>
      <c r="S92" s="47"/>
      <c r="T92" s="47"/>
    </row>
    <row r="93" spans="1:21" s="48" customFormat="1" ht="93.75" x14ac:dyDescent="0.2">
      <c r="A93" s="55" t="s">
        <v>79</v>
      </c>
      <c r="B93" s="56" t="s">
        <v>70</v>
      </c>
      <c r="C93" s="23">
        <v>104.1127391220077</v>
      </c>
      <c r="D93" s="57">
        <v>108.89989352931242</v>
      </c>
      <c r="E93" s="51">
        <v>116.13438639970109</v>
      </c>
      <c r="F93" s="51">
        <v>78.630682817370655</v>
      </c>
      <c r="G93" s="51">
        <v>97.433173102750686</v>
      </c>
      <c r="H93" s="57">
        <f>(H92/105.2*100)/E92*100</f>
        <v>143.98762085757329</v>
      </c>
      <c r="I93" s="57">
        <v>97.994844055610827</v>
      </c>
      <c r="J93" s="57">
        <v>97.992512719726307</v>
      </c>
      <c r="K93" s="57">
        <f>(K92/104.6*100)/H92*100</f>
        <v>98.470183637346466</v>
      </c>
      <c r="L93" s="57">
        <v>97.987975312628265</v>
      </c>
      <c r="M93" s="57">
        <v>97.992292949485616</v>
      </c>
      <c r="N93" s="57">
        <f>(N92/104.6*100)/K92*100</f>
        <v>98.470167727880195</v>
      </c>
      <c r="O93" s="49"/>
      <c r="P93" s="49"/>
      <c r="Q93" s="49"/>
      <c r="R93" s="49"/>
      <c r="S93" s="49"/>
      <c r="T93" s="49"/>
    </row>
    <row r="94" spans="1:21" s="7" customFormat="1" ht="18.75" x14ac:dyDescent="0.2">
      <c r="A94" s="107" t="s">
        <v>134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9"/>
      <c r="O94" s="28"/>
      <c r="P94" s="27"/>
      <c r="Q94" s="28"/>
      <c r="R94" s="27"/>
      <c r="S94" s="28"/>
      <c r="T94" s="27"/>
    </row>
    <row r="95" spans="1:21" s="7" customFormat="1" ht="75" x14ac:dyDescent="0.2">
      <c r="A95" s="12" t="s">
        <v>211</v>
      </c>
      <c r="B95" s="3" t="s">
        <v>13</v>
      </c>
      <c r="C95" s="23">
        <v>241</v>
      </c>
      <c r="D95" s="23">
        <v>243</v>
      </c>
      <c r="E95" s="3">
        <v>245</v>
      </c>
      <c r="F95" s="3">
        <v>246</v>
      </c>
      <c r="G95" s="3">
        <v>247</v>
      </c>
      <c r="H95" s="56">
        <v>249</v>
      </c>
      <c r="I95" s="56">
        <v>249</v>
      </c>
      <c r="J95" s="56">
        <v>250</v>
      </c>
      <c r="K95" s="56">
        <v>254</v>
      </c>
      <c r="L95" s="56">
        <v>251</v>
      </c>
      <c r="M95" s="58">
        <v>255</v>
      </c>
      <c r="N95" s="58">
        <v>257</v>
      </c>
      <c r="O95" s="28"/>
      <c r="P95" s="27"/>
      <c r="Q95" s="28"/>
      <c r="R95" s="27"/>
      <c r="S95" s="28"/>
      <c r="T95" s="27"/>
    </row>
    <row r="96" spans="1:21" s="7" customFormat="1" ht="93.75" x14ac:dyDescent="0.3">
      <c r="A96" s="12" t="s">
        <v>80</v>
      </c>
      <c r="B96" s="3" t="s">
        <v>14</v>
      </c>
      <c r="C96" s="46">
        <v>2.4</v>
      </c>
      <c r="D96" s="23">
        <v>2.2999999999999998</v>
      </c>
      <c r="E96" s="3">
        <v>2.39</v>
      </c>
      <c r="F96" s="3">
        <v>2.39</v>
      </c>
      <c r="G96" s="3">
        <v>2.4</v>
      </c>
      <c r="H96" s="56">
        <v>2.42</v>
      </c>
      <c r="I96" s="56">
        <v>2.4</v>
      </c>
      <c r="J96" s="56">
        <v>2.4300000000000002</v>
      </c>
      <c r="K96" s="56">
        <v>2.48</v>
      </c>
      <c r="L96" s="56">
        <v>2.4500000000000002</v>
      </c>
      <c r="M96" s="58">
        <v>2.5</v>
      </c>
      <c r="N96" s="58">
        <v>2.5499999999999998</v>
      </c>
      <c r="O96" s="29"/>
      <c r="P96" s="27"/>
      <c r="Q96" s="29"/>
      <c r="R96" s="27"/>
      <c r="S96" s="29"/>
      <c r="T96" s="27"/>
      <c r="U96" s="5"/>
    </row>
    <row r="97" spans="1:21" s="7" customFormat="1" ht="56.25" x14ac:dyDescent="0.2">
      <c r="A97" s="12" t="s">
        <v>39</v>
      </c>
      <c r="B97" s="3" t="s">
        <v>81</v>
      </c>
      <c r="C97" s="23" t="s">
        <v>217</v>
      </c>
      <c r="D97" s="23" t="s">
        <v>217</v>
      </c>
      <c r="E97" s="23" t="s">
        <v>217</v>
      </c>
      <c r="F97" s="23" t="s">
        <v>217</v>
      </c>
      <c r="G97" s="23" t="s">
        <v>217</v>
      </c>
      <c r="H97" s="56" t="s">
        <v>217</v>
      </c>
      <c r="I97" s="56" t="s">
        <v>217</v>
      </c>
      <c r="J97" s="56" t="s">
        <v>217</v>
      </c>
      <c r="K97" s="56" t="s">
        <v>217</v>
      </c>
      <c r="L97" s="56" t="s">
        <v>217</v>
      </c>
      <c r="M97" s="56" t="s">
        <v>217</v>
      </c>
      <c r="N97" s="56" t="s">
        <v>217</v>
      </c>
      <c r="O97" s="29"/>
      <c r="P97" s="27"/>
      <c r="Q97" s="29"/>
      <c r="R97" s="27"/>
      <c r="S97" s="29"/>
      <c r="T97" s="27"/>
      <c r="U97" s="11"/>
    </row>
    <row r="98" spans="1:21" s="7" customFormat="1" ht="19.5" x14ac:dyDescent="0.2">
      <c r="A98" s="19" t="s">
        <v>133</v>
      </c>
      <c r="B98" s="20"/>
      <c r="C98" s="20"/>
      <c r="D98" s="20"/>
      <c r="E98" s="20"/>
      <c r="F98" s="20"/>
      <c r="G98" s="20"/>
      <c r="H98" s="71"/>
      <c r="I98" s="71"/>
      <c r="J98" s="71"/>
      <c r="K98" s="71"/>
      <c r="L98" s="71"/>
      <c r="M98" s="71"/>
      <c r="N98" s="71"/>
      <c r="O98" s="31"/>
      <c r="P98" s="30"/>
      <c r="Q98" s="31"/>
      <c r="R98" s="30"/>
      <c r="S98" s="31"/>
      <c r="T98" s="30"/>
    </row>
    <row r="99" spans="1:21" s="7" customFormat="1" ht="56.25" x14ac:dyDescent="0.2">
      <c r="A99" s="15" t="s">
        <v>119</v>
      </c>
      <c r="B99" s="1" t="s">
        <v>120</v>
      </c>
      <c r="C99" s="92">
        <v>1270.8800000000001</v>
      </c>
      <c r="D99" s="92">
        <v>1704.8</v>
      </c>
      <c r="E99" s="57">
        <v>2371.66</v>
      </c>
      <c r="F99" s="57">
        <v>2617.85</v>
      </c>
      <c r="G99" s="57">
        <v>2630.85</v>
      </c>
      <c r="H99" s="57">
        <v>2678.1</v>
      </c>
      <c r="I99" s="57">
        <v>2835.1</v>
      </c>
      <c r="J99" s="57">
        <v>2850.4</v>
      </c>
      <c r="K99" s="57">
        <v>2902.1000000000004</v>
      </c>
      <c r="L99" s="57">
        <v>2975.46</v>
      </c>
      <c r="M99" s="57">
        <v>3052.7</v>
      </c>
      <c r="N99" s="57">
        <v>3110.36</v>
      </c>
      <c r="O99" s="32"/>
      <c r="P99" s="30"/>
      <c r="Q99" s="32"/>
      <c r="R99" s="30"/>
      <c r="S99" s="32"/>
      <c r="T99" s="30"/>
    </row>
    <row r="100" spans="1:21" s="7" customFormat="1" ht="93.75" x14ac:dyDescent="0.2">
      <c r="A100" s="15" t="s">
        <v>15</v>
      </c>
      <c r="B100" s="1" t="s">
        <v>121</v>
      </c>
      <c r="C100" s="57">
        <v>86.88</v>
      </c>
      <c r="D100" s="57">
        <v>117.77284530683222</v>
      </c>
      <c r="E100" s="57">
        <v>131.36601692095061</v>
      </c>
      <c r="F100" s="57">
        <v>104.82477966574899</v>
      </c>
      <c r="G100" s="57">
        <v>105.34532978728184</v>
      </c>
      <c r="H100" s="57">
        <v>107.2373292674685</v>
      </c>
      <c r="I100" s="57">
        <v>103.33854466845136</v>
      </c>
      <c r="J100" s="57">
        <v>103.38283551872112</v>
      </c>
      <c r="K100" s="57">
        <v>103.40089575867135</v>
      </c>
      <c r="L100" s="57">
        <v>100.14388872748677</v>
      </c>
      <c r="M100" s="57">
        <v>102.1920319740848</v>
      </c>
      <c r="N100" s="57">
        <v>102.26734996584467</v>
      </c>
      <c r="O100" s="32"/>
      <c r="P100" s="30"/>
      <c r="Q100" s="32"/>
      <c r="R100" s="30"/>
      <c r="S100" s="32"/>
      <c r="T100" s="30"/>
    </row>
    <row r="101" spans="1:21" s="7" customFormat="1" ht="131.25" x14ac:dyDescent="0.2">
      <c r="A101" s="2" t="s">
        <v>220</v>
      </c>
      <c r="B101" s="1" t="s">
        <v>38</v>
      </c>
      <c r="C101" s="57">
        <v>299.39999999999998</v>
      </c>
      <c r="D101" s="57">
        <v>291.8</v>
      </c>
      <c r="E101" s="57">
        <v>460.7</v>
      </c>
      <c r="F101" s="57">
        <v>478.6</v>
      </c>
      <c r="G101" s="57">
        <v>497.3</v>
      </c>
      <c r="H101" s="57">
        <v>509.7</v>
      </c>
      <c r="I101" s="57">
        <v>515.79999999999995</v>
      </c>
      <c r="J101" s="57">
        <v>554.6</v>
      </c>
      <c r="K101" s="57">
        <v>568.5</v>
      </c>
      <c r="L101" s="57">
        <v>575.1</v>
      </c>
      <c r="M101" s="57">
        <v>596.4</v>
      </c>
      <c r="N101" s="57">
        <v>611.29999999999995</v>
      </c>
      <c r="O101" s="33"/>
      <c r="P101" s="30"/>
      <c r="Q101" s="33"/>
      <c r="R101" s="30"/>
      <c r="S101" s="33"/>
      <c r="T101" s="30"/>
    </row>
    <row r="102" spans="1:21" s="7" customFormat="1" ht="93.75" x14ac:dyDescent="0.2">
      <c r="A102" s="2" t="s">
        <v>122</v>
      </c>
      <c r="B102" s="1" t="s">
        <v>121</v>
      </c>
      <c r="C102" s="93">
        <v>42.53</v>
      </c>
      <c r="D102" s="57">
        <v>85.567682042457747</v>
      </c>
      <c r="E102" s="57">
        <v>149.08603497162932</v>
      </c>
      <c r="F102" s="57">
        <v>98.656592398000413</v>
      </c>
      <c r="G102" s="57">
        <v>102.51133180009529</v>
      </c>
      <c r="H102" s="57">
        <f>(H101/105.3*100)/E101*100</f>
        <v>105.06741568169831</v>
      </c>
      <c r="I102" s="57">
        <v>102.83651745070703</v>
      </c>
      <c r="J102" s="57">
        <v>106.41433204955617</v>
      </c>
      <c r="K102" s="57">
        <f>(K101/104.8*100)/H101*100</f>
        <v>106.42766962155557</v>
      </c>
      <c r="L102" s="57">
        <v>106.38998487489972</v>
      </c>
      <c r="M102" s="57">
        <v>102.61160646693992</v>
      </c>
      <c r="N102" s="57">
        <f>(N101/104.8*100)/K101*100</f>
        <v>102.6036106803091</v>
      </c>
      <c r="O102" s="33"/>
      <c r="P102" s="30"/>
      <c r="Q102" s="33"/>
      <c r="R102" s="30"/>
      <c r="S102" s="33"/>
      <c r="T102" s="30"/>
    </row>
    <row r="103" spans="1:21" s="7" customFormat="1" ht="39" x14ac:dyDescent="0.2">
      <c r="A103" s="16" t="s">
        <v>123</v>
      </c>
      <c r="B103" s="14"/>
      <c r="C103" s="61"/>
      <c r="D103" s="60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33"/>
      <c r="P103" s="30"/>
      <c r="Q103" s="33"/>
      <c r="R103" s="30"/>
      <c r="S103" s="33"/>
      <c r="T103" s="30"/>
    </row>
    <row r="104" spans="1:21" s="7" customFormat="1" ht="18.75" x14ac:dyDescent="0.2">
      <c r="A104" s="17" t="s">
        <v>16</v>
      </c>
      <c r="B104" s="14" t="s">
        <v>124</v>
      </c>
      <c r="C104" s="72">
        <v>593.22</v>
      </c>
      <c r="D104" s="94">
        <v>836.81</v>
      </c>
      <c r="E104" s="57">
        <v>2085.71</v>
      </c>
      <c r="F104" s="57">
        <v>2321.5500000000002</v>
      </c>
      <c r="G104" s="57">
        <v>2326.85</v>
      </c>
      <c r="H104" s="57">
        <v>2374.1</v>
      </c>
      <c r="I104" s="57">
        <v>2521.6</v>
      </c>
      <c r="J104" s="57">
        <v>2528.1</v>
      </c>
      <c r="K104" s="57">
        <v>2579.8000000000002</v>
      </c>
      <c r="L104" s="57">
        <v>2642.96</v>
      </c>
      <c r="M104" s="57">
        <v>2753.8</v>
      </c>
      <c r="N104" s="57">
        <v>2811.46</v>
      </c>
      <c r="O104" s="33"/>
      <c r="P104" s="30"/>
      <c r="Q104" s="33"/>
      <c r="R104" s="30"/>
      <c r="S104" s="33"/>
      <c r="T104" s="30"/>
    </row>
    <row r="105" spans="1:21" s="7" customFormat="1" ht="18.75" x14ac:dyDescent="0.2">
      <c r="A105" s="17" t="s">
        <v>54</v>
      </c>
      <c r="B105" s="14" t="s">
        <v>124</v>
      </c>
      <c r="C105" s="72">
        <v>677.66</v>
      </c>
      <c r="D105" s="94">
        <v>867.99</v>
      </c>
      <c r="E105" s="57">
        <v>285.95</v>
      </c>
      <c r="F105" s="57">
        <v>296.3</v>
      </c>
      <c r="G105" s="57">
        <v>304</v>
      </c>
      <c r="H105" s="57">
        <v>304</v>
      </c>
      <c r="I105" s="57">
        <v>313.5</v>
      </c>
      <c r="J105" s="57">
        <v>322.3</v>
      </c>
      <c r="K105" s="57">
        <v>322.3</v>
      </c>
      <c r="L105" s="57">
        <v>332.5</v>
      </c>
      <c r="M105" s="57">
        <v>298.89999999999998</v>
      </c>
      <c r="N105" s="57">
        <v>298.89999999999998</v>
      </c>
      <c r="O105" s="32"/>
      <c r="P105" s="30"/>
      <c r="Q105" s="32"/>
      <c r="R105" s="30"/>
      <c r="S105" s="32"/>
      <c r="T105" s="30"/>
    </row>
    <row r="106" spans="1:21" s="7" customFormat="1" ht="18.75" x14ac:dyDescent="0.2">
      <c r="A106" s="13" t="s">
        <v>125</v>
      </c>
      <c r="B106" s="14" t="s">
        <v>124</v>
      </c>
      <c r="C106" s="72">
        <v>431.35</v>
      </c>
      <c r="D106" s="94">
        <v>701.67000000000007</v>
      </c>
      <c r="E106" s="57">
        <v>97</v>
      </c>
      <c r="F106" s="57">
        <v>100</v>
      </c>
      <c r="G106" s="57">
        <v>100</v>
      </c>
      <c r="H106" s="57">
        <v>100</v>
      </c>
      <c r="I106" s="57">
        <v>102</v>
      </c>
      <c r="J106" s="57">
        <v>103</v>
      </c>
      <c r="K106" s="57">
        <v>103</v>
      </c>
      <c r="L106" s="57">
        <v>105</v>
      </c>
      <c r="M106" s="57">
        <v>63</v>
      </c>
      <c r="N106" s="57">
        <v>63</v>
      </c>
      <c r="O106" s="32"/>
      <c r="P106" s="30"/>
      <c r="Q106" s="32"/>
      <c r="R106" s="30"/>
      <c r="S106" s="32"/>
      <c r="T106" s="30"/>
    </row>
    <row r="107" spans="1:21" s="7" customFormat="1" ht="18.75" x14ac:dyDescent="0.2">
      <c r="A107" s="13" t="s">
        <v>126</v>
      </c>
      <c r="B107" s="14" t="s">
        <v>124</v>
      </c>
      <c r="C107" s="72" t="s">
        <v>217</v>
      </c>
      <c r="D107" s="72" t="s">
        <v>217</v>
      </c>
      <c r="E107" s="57" t="s">
        <v>217</v>
      </c>
      <c r="F107" s="57" t="s">
        <v>217</v>
      </c>
      <c r="G107" s="57" t="s">
        <v>217</v>
      </c>
      <c r="H107" s="57" t="s">
        <v>217</v>
      </c>
      <c r="I107" s="57" t="s">
        <v>217</v>
      </c>
      <c r="J107" s="57" t="s">
        <v>217</v>
      </c>
      <c r="K107" s="57" t="s">
        <v>217</v>
      </c>
      <c r="L107" s="57" t="s">
        <v>217</v>
      </c>
      <c r="M107" s="57" t="s">
        <v>217</v>
      </c>
      <c r="N107" s="57" t="s">
        <v>217</v>
      </c>
      <c r="O107" s="32"/>
      <c r="P107" s="30"/>
      <c r="Q107" s="32"/>
      <c r="R107" s="30"/>
      <c r="S107" s="32"/>
      <c r="T107" s="30"/>
    </row>
    <row r="108" spans="1:21" s="7" customFormat="1" ht="18.75" x14ac:dyDescent="0.2">
      <c r="A108" s="13" t="s">
        <v>127</v>
      </c>
      <c r="B108" s="14" t="s">
        <v>124</v>
      </c>
      <c r="C108" s="72" t="s">
        <v>217</v>
      </c>
      <c r="D108" s="72" t="s">
        <v>217</v>
      </c>
      <c r="E108" s="57" t="s">
        <v>217</v>
      </c>
      <c r="F108" s="57" t="s">
        <v>217</v>
      </c>
      <c r="G108" s="57" t="s">
        <v>217</v>
      </c>
      <c r="H108" s="57" t="s">
        <v>217</v>
      </c>
      <c r="I108" s="57" t="s">
        <v>217</v>
      </c>
      <c r="J108" s="57" t="s">
        <v>217</v>
      </c>
      <c r="K108" s="57" t="s">
        <v>217</v>
      </c>
      <c r="L108" s="57" t="s">
        <v>217</v>
      </c>
      <c r="M108" s="57" t="s">
        <v>217</v>
      </c>
      <c r="N108" s="57" t="s">
        <v>217</v>
      </c>
      <c r="O108" s="33"/>
      <c r="P108" s="30"/>
      <c r="Q108" s="33"/>
      <c r="R108" s="30"/>
      <c r="S108" s="33"/>
      <c r="T108" s="30"/>
    </row>
    <row r="109" spans="1:21" s="7" customFormat="1" ht="18.75" x14ac:dyDescent="0.2">
      <c r="A109" s="13" t="s">
        <v>128</v>
      </c>
      <c r="B109" s="14" t="s">
        <v>124</v>
      </c>
      <c r="C109" s="72">
        <v>187.92</v>
      </c>
      <c r="D109" s="94">
        <v>173.25</v>
      </c>
      <c r="E109" s="57">
        <v>204.33</v>
      </c>
      <c r="F109" s="57">
        <v>207.61</v>
      </c>
      <c r="G109" s="57">
        <v>218.61999999999998</v>
      </c>
      <c r="H109" s="57">
        <v>218.62</v>
      </c>
      <c r="I109" s="57">
        <v>223.8</v>
      </c>
      <c r="J109" s="57">
        <v>234.9</v>
      </c>
      <c r="K109" s="57">
        <v>234.9</v>
      </c>
      <c r="L109" s="57">
        <v>240.61</v>
      </c>
      <c r="M109" s="57">
        <v>248.79999999999998</v>
      </c>
      <c r="N109" s="57">
        <v>248.79999999999998</v>
      </c>
      <c r="O109" s="26"/>
      <c r="P109" s="26"/>
      <c r="Q109" s="26"/>
      <c r="R109" s="26"/>
      <c r="S109" s="26"/>
      <c r="T109" s="26"/>
    </row>
    <row r="110" spans="1:21" s="7" customFormat="1" ht="18.75" x14ac:dyDescent="0.2">
      <c r="A110" s="17" t="s">
        <v>129</v>
      </c>
      <c r="B110" s="14" t="s">
        <v>124</v>
      </c>
      <c r="C110" s="72">
        <v>35.549999999999997</v>
      </c>
      <c r="D110" s="94">
        <v>49.24</v>
      </c>
      <c r="E110" s="57">
        <v>18.600000000000001</v>
      </c>
      <c r="F110" s="57">
        <v>19.3</v>
      </c>
      <c r="G110" s="57">
        <v>20.100000000000001</v>
      </c>
      <c r="H110" s="57">
        <v>20.100000000000001</v>
      </c>
      <c r="I110" s="57">
        <v>20.8</v>
      </c>
      <c r="J110" s="57">
        <v>21.6</v>
      </c>
      <c r="K110" s="57">
        <v>21.6</v>
      </c>
      <c r="L110" s="57">
        <v>22.4</v>
      </c>
      <c r="M110" s="57">
        <v>23.2</v>
      </c>
      <c r="N110" s="57">
        <v>23.2</v>
      </c>
      <c r="O110" s="24"/>
      <c r="P110" s="24"/>
      <c r="Q110" s="24"/>
      <c r="R110" s="24"/>
      <c r="S110" s="24"/>
      <c r="T110" s="24"/>
    </row>
    <row r="111" spans="1:21" s="7" customFormat="1" ht="37.5" x14ac:dyDescent="0.2">
      <c r="A111" s="17" t="s">
        <v>130</v>
      </c>
      <c r="B111" s="14" t="s">
        <v>124</v>
      </c>
      <c r="C111" s="72">
        <v>91.09</v>
      </c>
      <c r="D111" s="94">
        <v>73.600000000000009</v>
      </c>
      <c r="E111" s="57">
        <v>164.98</v>
      </c>
      <c r="F111" s="57">
        <v>169.4</v>
      </c>
      <c r="G111" s="57">
        <v>177.95999999999998</v>
      </c>
      <c r="H111" s="57">
        <v>177.95999999999998</v>
      </c>
      <c r="I111" s="57">
        <v>182.6</v>
      </c>
      <c r="J111" s="57">
        <v>191.22</v>
      </c>
      <c r="K111" s="57">
        <v>191.22</v>
      </c>
      <c r="L111" s="57">
        <v>196.3</v>
      </c>
      <c r="M111" s="57">
        <v>201.94</v>
      </c>
      <c r="N111" s="57">
        <v>201.94</v>
      </c>
      <c r="O111" s="24"/>
      <c r="P111" s="24"/>
      <c r="Q111" s="24"/>
      <c r="R111" s="24"/>
      <c r="S111" s="24"/>
      <c r="T111" s="24"/>
    </row>
    <row r="112" spans="1:21" s="7" customFormat="1" ht="18.75" x14ac:dyDescent="0.2">
      <c r="A112" s="17" t="s">
        <v>131</v>
      </c>
      <c r="B112" s="14" t="s">
        <v>124</v>
      </c>
      <c r="C112" s="72">
        <v>61.28</v>
      </c>
      <c r="D112" s="94">
        <v>50.41</v>
      </c>
      <c r="E112" s="57">
        <v>20.75</v>
      </c>
      <c r="F112" s="57">
        <v>18.91</v>
      </c>
      <c r="G112" s="57">
        <v>20.560000000000002</v>
      </c>
      <c r="H112" s="57">
        <v>20.560000000000002</v>
      </c>
      <c r="I112" s="57">
        <v>20.399999999999999</v>
      </c>
      <c r="J112" s="57">
        <v>22.080000000000002</v>
      </c>
      <c r="K112" s="57">
        <v>22.080000000000002</v>
      </c>
      <c r="L112" s="57">
        <v>21.91</v>
      </c>
      <c r="M112" s="57">
        <v>23.66</v>
      </c>
      <c r="N112" s="57">
        <v>23.66</v>
      </c>
      <c r="O112" s="24"/>
      <c r="P112" s="24"/>
      <c r="Q112" s="24"/>
      <c r="R112" s="24"/>
      <c r="S112" s="24"/>
      <c r="T112" s="24"/>
    </row>
    <row r="113" spans="1:20" s="7" customFormat="1" ht="18.75" x14ac:dyDescent="0.2">
      <c r="A113" s="13" t="s">
        <v>132</v>
      </c>
      <c r="B113" s="14" t="s">
        <v>124</v>
      </c>
      <c r="C113" s="72" t="s">
        <v>217</v>
      </c>
      <c r="D113" s="72" t="s">
        <v>217</v>
      </c>
      <c r="E113" s="57" t="s">
        <v>217</v>
      </c>
      <c r="F113" s="57" t="s">
        <v>217</v>
      </c>
      <c r="G113" s="57" t="s">
        <v>217</v>
      </c>
      <c r="H113" s="57" t="s">
        <v>217</v>
      </c>
      <c r="I113" s="57" t="s">
        <v>217</v>
      </c>
      <c r="J113" s="57" t="s">
        <v>217</v>
      </c>
      <c r="K113" s="57" t="s">
        <v>217</v>
      </c>
      <c r="L113" s="57" t="s">
        <v>217</v>
      </c>
      <c r="M113" s="57" t="s">
        <v>217</v>
      </c>
      <c r="N113" s="57" t="s">
        <v>217</v>
      </c>
      <c r="O113" s="24"/>
      <c r="P113" s="24"/>
      <c r="Q113" s="24"/>
      <c r="R113" s="24"/>
      <c r="S113" s="24"/>
      <c r="T113" s="24"/>
    </row>
    <row r="114" spans="1:20" s="7" customFormat="1" ht="18.75" x14ac:dyDescent="0.2">
      <c r="A114" s="19" t="s">
        <v>114</v>
      </c>
      <c r="B114" s="20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24"/>
      <c r="P114" s="24"/>
      <c r="Q114" s="24"/>
      <c r="R114" s="24"/>
      <c r="S114" s="24"/>
      <c r="T114" s="24"/>
    </row>
    <row r="115" spans="1:20" s="48" customFormat="1" ht="37.5" x14ac:dyDescent="0.2">
      <c r="A115" s="64" t="s">
        <v>59</v>
      </c>
      <c r="B115" s="23" t="s">
        <v>68</v>
      </c>
      <c r="C115" s="67">
        <v>2491.71</v>
      </c>
      <c r="D115" s="67">
        <v>2471.4699999999998</v>
      </c>
      <c r="E115" s="67">
        <v>2237.91</v>
      </c>
      <c r="F115" s="67">
        <v>2038.62</v>
      </c>
      <c r="G115" s="67">
        <v>2038.62</v>
      </c>
      <c r="H115" s="67">
        <v>2038.62</v>
      </c>
      <c r="I115" s="67">
        <v>1913.84</v>
      </c>
      <c r="J115" s="67">
        <v>1913.84</v>
      </c>
      <c r="K115" s="67">
        <v>1913.84</v>
      </c>
      <c r="L115" s="67">
        <v>1909.94</v>
      </c>
      <c r="M115" s="67">
        <v>1909.94</v>
      </c>
      <c r="N115" s="67">
        <v>1909.94</v>
      </c>
      <c r="O115" s="47"/>
      <c r="P115" s="47"/>
      <c r="Q115" s="47"/>
      <c r="R115" s="47"/>
      <c r="S115" s="47"/>
      <c r="T115" s="47"/>
    </row>
    <row r="116" spans="1:20" s="48" customFormat="1" ht="37.5" x14ac:dyDescent="0.2">
      <c r="A116" s="64" t="s">
        <v>55</v>
      </c>
      <c r="B116" s="23" t="s">
        <v>68</v>
      </c>
      <c r="C116" s="67">
        <v>334.99</v>
      </c>
      <c r="D116" s="67">
        <v>368.98</v>
      </c>
      <c r="E116" s="67">
        <v>536.88</v>
      </c>
      <c r="F116" s="67">
        <v>558.19000000000005</v>
      </c>
      <c r="G116" s="67">
        <v>558.19000000000005</v>
      </c>
      <c r="H116" s="67">
        <v>558.19000000000005</v>
      </c>
      <c r="I116" s="67">
        <v>570.79</v>
      </c>
      <c r="J116" s="67">
        <v>570.79</v>
      </c>
      <c r="K116" s="67">
        <v>570.79</v>
      </c>
      <c r="L116" s="67">
        <v>568.97</v>
      </c>
      <c r="M116" s="90">
        <v>568.97</v>
      </c>
      <c r="N116" s="90">
        <v>568.97</v>
      </c>
      <c r="O116" s="47"/>
      <c r="P116" s="47"/>
      <c r="Q116" s="47"/>
      <c r="R116" s="47"/>
      <c r="S116" s="47"/>
      <c r="T116" s="47"/>
    </row>
    <row r="117" spans="1:20" s="48" customFormat="1" ht="93.75" x14ac:dyDescent="0.2">
      <c r="A117" s="64" t="s">
        <v>135</v>
      </c>
      <c r="B117" s="23" t="s">
        <v>68</v>
      </c>
      <c r="C117" s="67">
        <v>264.20999999999998</v>
      </c>
      <c r="D117" s="67">
        <v>297.8</v>
      </c>
      <c r="E117" s="67">
        <v>458.28</v>
      </c>
      <c r="F117" s="67">
        <v>484.73</v>
      </c>
      <c r="G117" s="67">
        <v>484.73</v>
      </c>
      <c r="H117" s="67">
        <v>484.73</v>
      </c>
      <c r="I117" s="67">
        <v>498.82</v>
      </c>
      <c r="J117" s="67">
        <v>498.82</v>
      </c>
      <c r="K117" s="67">
        <v>498.82</v>
      </c>
      <c r="L117" s="67">
        <v>497</v>
      </c>
      <c r="M117" s="90">
        <v>497</v>
      </c>
      <c r="N117" s="90">
        <v>497</v>
      </c>
      <c r="O117" s="47"/>
      <c r="P117" s="47"/>
      <c r="Q117" s="47"/>
      <c r="R117" s="47"/>
      <c r="S117" s="47"/>
      <c r="T117" s="47"/>
    </row>
    <row r="118" spans="1:20" s="48" customFormat="1" ht="18.75" x14ac:dyDescent="0.3">
      <c r="A118" s="65" t="s">
        <v>82</v>
      </c>
      <c r="B118" s="23" t="s">
        <v>68</v>
      </c>
      <c r="C118" s="72"/>
      <c r="D118" s="72"/>
      <c r="E118" s="67"/>
      <c r="F118" s="67"/>
      <c r="G118" s="67"/>
      <c r="H118" s="67"/>
      <c r="I118" s="67"/>
      <c r="J118" s="67"/>
      <c r="K118" s="67"/>
      <c r="L118" s="67"/>
      <c r="M118" s="90"/>
      <c r="N118" s="90"/>
      <c r="O118" s="50"/>
      <c r="P118" s="50"/>
      <c r="Q118" s="50"/>
      <c r="R118" s="50"/>
      <c r="S118" s="50"/>
      <c r="T118" s="50"/>
    </row>
    <row r="119" spans="1:20" s="48" customFormat="1" ht="18.75" x14ac:dyDescent="0.3">
      <c r="A119" s="65" t="s">
        <v>83</v>
      </c>
      <c r="B119" s="23" t="s">
        <v>68</v>
      </c>
      <c r="C119" s="67">
        <v>127.4</v>
      </c>
      <c r="D119" s="67">
        <v>144.84</v>
      </c>
      <c r="E119" s="67">
        <v>304.44</v>
      </c>
      <c r="F119" s="67">
        <v>308</v>
      </c>
      <c r="G119" s="67">
        <v>308</v>
      </c>
      <c r="H119" s="67">
        <v>308</v>
      </c>
      <c r="I119" s="67">
        <v>312.31</v>
      </c>
      <c r="J119" s="67">
        <v>312.31</v>
      </c>
      <c r="K119" s="67">
        <v>312.31</v>
      </c>
      <c r="L119" s="67">
        <v>291.68</v>
      </c>
      <c r="M119" s="67">
        <v>291.68</v>
      </c>
      <c r="N119" s="67">
        <v>291.68</v>
      </c>
      <c r="O119" s="50"/>
      <c r="P119" s="50"/>
      <c r="Q119" s="50"/>
      <c r="R119" s="50"/>
      <c r="S119" s="50"/>
      <c r="T119" s="50"/>
    </row>
    <row r="120" spans="1:20" s="48" customFormat="1" ht="37.5" x14ac:dyDescent="0.3">
      <c r="A120" s="65" t="s">
        <v>84</v>
      </c>
      <c r="B120" s="23" t="s">
        <v>68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90"/>
      <c r="N120" s="90"/>
      <c r="O120" s="50"/>
      <c r="P120" s="50"/>
      <c r="Q120" s="50"/>
      <c r="R120" s="50"/>
      <c r="S120" s="50"/>
      <c r="T120" s="50"/>
    </row>
    <row r="121" spans="1:20" s="48" customFormat="1" ht="18.75" x14ac:dyDescent="0.3">
      <c r="A121" s="65" t="s">
        <v>85</v>
      </c>
      <c r="B121" s="23" t="s">
        <v>68</v>
      </c>
      <c r="C121" s="67">
        <v>25.89</v>
      </c>
      <c r="D121" s="67">
        <v>30.58</v>
      </c>
      <c r="E121" s="67">
        <v>28.11</v>
      </c>
      <c r="F121" s="67">
        <v>27.54</v>
      </c>
      <c r="G121" s="67">
        <v>27.54</v>
      </c>
      <c r="H121" s="67">
        <v>27.54</v>
      </c>
      <c r="I121" s="67">
        <v>28.62</v>
      </c>
      <c r="J121" s="67">
        <v>28.62</v>
      </c>
      <c r="K121" s="67">
        <v>28.62</v>
      </c>
      <c r="L121" s="67">
        <v>38.590000000000003</v>
      </c>
      <c r="M121" s="90">
        <v>38.590000000000003</v>
      </c>
      <c r="N121" s="90">
        <v>38.590000000000003</v>
      </c>
      <c r="O121" s="50"/>
      <c r="P121" s="50"/>
      <c r="Q121" s="50"/>
      <c r="R121" s="50"/>
      <c r="S121" s="50"/>
      <c r="T121" s="50"/>
    </row>
    <row r="122" spans="1:20" s="48" customFormat="1" ht="56.25" x14ac:dyDescent="0.3">
      <c r="A122" s="65" t="s">
        <v>86</v>
      </c>
      <c r="B122" s="23" t="s">
        <v>68</v>
      </c>
      <c r="C122" s="67">
        <v>12.95</v>
      </c>
      <c r="D122" s="67">
        <v>18.420000000000002</v>
      </c>
      <c r="E122" s="67">
        <v>18.940000000000001</v>
      </c>
      <c r="F122" s="67">
        <v>40.69</v>
      </c>
      <c r="G122" s="67">
        <v>40.69</v>
      </c>
      <c r="H122" s="67">
        <v>40.69</v>
      </c>
      <c r="I122" s="67">
        <v>44.51</v>
      </c>
      <c r="J122" s="67">
        <v>44.51</v>
      </c>
      <c r="K122" s="67">
        <v>44.51</v>
      </c>
      <c r="L122" s="67">
        <v>48.43</v>
      </c>
      <c r="M122" s="90">
        <v>48.43</v>
      </c>
      <c r="N122" s="90">
        <v>48.43</v>
      </c>
      <c r="O122" s="50"/>
      <c r="P122" s="50"/>
      <c r="Q122" s="50"/>
      <c r="R122" s="50"/>
      <c r="S122" s="50"/>
      <c r="T122" s="50"/>
    </row>
    <row r="123" spans="1:20" s="48" customFormat="1" ht="18.75" x14ac:dyDescent="0.3">
      <c r="A123" s="65" t="s">
        <v>87</v>
      </c>
      <c r="B123" s="23" t="s">
        <v>68</v>
      </c>
      <c r="C123" s="67">
        <v>14.11</v>
      </c>
      <c r="D123" s="67">
        <v>18.38</v>
      </c>
      <c r="E123" s="67">
        <v>16.559999999999999</v>
      </c>
      <c r="F123" s="67">
        <v>27.4</v>
      </c>
      <c r="G123" s="67">
        <v>27.4</v>
      </c>
      <c r="H123" s="67">
        <v>27.4</v>
      </c>
      <c r="I123" s="67">
        <v>27.4</v>
      </c>
      <c r="J123" s="67">
        <v>27.4</v>
      </c>
      <c r="K123" s="67">
        <v>27.4</v>
      </c>
      <c r="L123" s="67">
        <v>27.4</v>
      </c>
      <c r="M123" s="90">
        <v>27.4</v>
      </c>
      <c r="N123" s="90">
        <v>27.4</v>
      </c>
      <c r="O123" s="50"/>
      <c r="P123" s="50"/>
      <c r="Q123" s="50"/>
      <c r="R123" s="50"/>
      <c r="S123" s="50"/>
      <c r="T123" s="50"/>
    </row>
    <row r="124" spans="1:20" s="48" customFormat="1" ht="18.75" x14ac:dyDescent="0.3">
      <c r="A124" s="65" t="s">
        <v>88</v>
      </c>
      <c r="B124" s="23" t="s">
        <v>68</v>
      </c>
      <c r="C124" s="72"/>
      <c r="D124" s="72"/>
      <c r="E124" s="67"/>
      <c r="F124" s="67"/>
      <c r="G124" s="67"/>
      <c r="H124" s="67"/>
      <c r="I124" s="67"/>
      <c r="J124" s="67"/>
      <c r="K124" s="67"/>
      <c r="L124" s="67"/>
      <c r="M124" s="90"/>
      <c r="N124" s="90"/>
      <c r="O124" s="50"/>
      <c r="P124" s="50"/>
      <c r="Q124" s="50"/>
      <c r="R124" s="50"/>
      <c r="S124" s="50"/>
      <c r="T124" s="50"/>
    </row>
    <row r="125" spans="1:20" s="48" customFormat="1" ht="18.75" x14ac:dyDescent="0.3">
      <c r="A125" s="65" t="s">
        <v>89</v>
      </c>
      <c r="B125" s="23" t="s">
        <v>68</v>
      </c>
      <c r="C125" s="72"/>
      <c r="D125" s="72"/>
      <c r="E125" s="67"/>
      <c r="F125" s="67"/>
      <c r="G125" s="67"/>
      <c r="H125" s="67"/>
      <c r="I125" s="67"/>
      <c r="J125" s="67"/>
      <c r="K125" s="67"/>
      <c r="L125" s="67"/>
      <c r="M125" s="90"/>
      <c r="N125" s="90"/>
      <c r="O125" s="50"/>
      <c r="P125" s="50"/>
      <c r="Q125" s="50"/>
      <c r="R125" s="50"/>
      <c r="S125" s="50"/>
      <c r="T125" s="50"/>
    </row>
    <row r="126" spans="1:20" s="48" customFormat="1" ht="18.75" x14ac:dyDescent="0.3">
      <c r="A126" s="65" t="s">
        <v>90</v>
      </c>
      <c r="B126" s="23" t="s">
        <v>68</v>
      </c>
      <c r="C126" s="72"/>
      <c r="D126" s="72"/>
      <c r="E126" s="67"/>
      <c r="F126" s="67"/>
      <c r="G126" s="67"/>
      <c r="H126" s="67"/>
      <c r="I126" s="67"/>
      <c r="J126" s="67"/>
      <c r="K126" s="67"/>
      <c r="L126" s="67"/>
      <c r="M126" s="90"/>
      <c r="N126" s="90"/>
      <c r="O126" s="50"/>
      <c r="P126" s="50"/>
      <c r="Q126" s="50"/>
      <c r="R126" s="50"/>
      <c r="S126" s="50"/>
      <c r="T126" s="50"/>
    </row>
    <row r="127" spans="1:20" s="48" customFormat="1" ht="18.75" x14ac:dyDescent="0.3">
      <c r="A127" s="65" t="s">
        <v>91</v>
      </c>
      <c r="B127" s="23" t="s">
        <v>68</v>
      </c>
      <c r="C127" s="67">
        <v>44.31</v>
      </c>
      <c r="D127" s="67">
        <v>42.19</v>
      </c>
      <c r="E127" s="67">
        <v>45.82</v>
      </c>
      <c r="F127" s="67">
        <v>47.04</v>
      </c>
      <c r="G127" s="67">
        <v>47.04</v>
      </c>
      <c r="H127" s="67">
        <v>47.04</v>
      </c>
      <c r="I127" s="67">
        <v>48.79</v>
      </c>
      <c r="J127" s="67">
        <v>48.79</v>
      </c>
      <c r="K127" s="67">
        <v>48.79</v>
      </c>
      <c r="L127" s="67">
        <v>50.69</v>
      </c>
      <c r="M127" s="90">
        <v>50.69</v>
      </c>
      <c r="N127" s="90">
        <v>50.69</v>
      </c>
      <c r="O127" s="50"/>
      <c r="P127" s="50"/>
      <c r="Q127" s="50"/>
      <c r="R127" s="50"/>
      <c r="S127" s="50"/>
      <c r="T127" s="50"/>
    </row>
    <row r="128" spans="1:20" s="48" customFormat="1" ht="18.75" x14ac:dyDescent="0.3">
      <c r="A128" s="64" t="s">
        <v>56</v>
      </c>
      <c r="B128" s="23" t="s">
        <v>68</v>
      </c>
      <c r="C128" s="67">
        <v>70.78</v>
      </c>
      <c r="D128" s="67">
        <v>71.180000000000007</v>
      </c>
      <c r="E128" s="67">
        <v>78.599999999999994</v>
      </c>
      <c r="F128" s="67">
        <v>73.459999999999994</v>
      </c>
      <c r="G128" s="67">
        <v>73.459999999999994</v>
      </c>
      <c r="H128" s="67">
        <v>73.459999999999994</v>
      </c>
      <c r="I128" s="67">
        <v>71.97</v>
      </c>
      <c r="J128" s="67">
        <v>71.97</v>
      </c>
      <c r="K128" s="67">
        <v>71.97</v>
      </c>
      <c r="L128" s="67">
        <v>71.97</v>
      </c>
      <c r="M128" s="90">
        <v>71.97</v>
      </c>
      <c r="N128" s="90">
        <v>71.97</v>
      </c>
      <c r="O128" s="50"/>
      <c r="P128" s="50"/>
      <c r="Q128" s="50"/>
      <c r="R128" s="50"/>
      <c r="S128" s="50"/>
      <c r="T128" s="50"/>
    </row>
    <row r="129" spans="1:20" s="48" customFormat="1" ht="37.5" x14ac:dyDescent="0.3">
      <c r="A129" s="64" t="s">
        <v>57</v>
      </c>
      <c r="B129" s="23" t="s">
        <v>68</v>
      </c>
      <c r="C129" s="67">
        <v>2156.7199999999998</v>
      </c>
      <c r="D129" s="67">
        <v>2102.4899999999998</v>
      </c>
      <c r="E129" s="67">
        <v>1701.03</v>
      </c>
      <c r="F129" s="67">
        <v>1480.43</v>
      </c>
      <c r="G129" s="67">
        <v>1480.43</v>
      </c>
      <c r="H129" s="67">
        <v>1480.43</v>
      </c>
      <c r="I129" s="67">
        <v>1343.05</v>
      </c>
      <c r="J129" s="67">
        <v>1343.05</v>
      </c>
      <c r="K129" s="67">
        <v>1343.05</v>
      </c>
      <c r="L129" s="67">
        <v>1340.97</v>
      </c>
      <c r="M129" s="67">
        <v>1340.97</v>
      </c>
      <c r="N129" s="67">
        <v>1340.97</v>
      </c>
      <c r="O129" s="50"/>
      <c r="P129" s="50"/>
      <c r="Q129" s="50"/>
      <c r="R129" s="50"/>
      <c r="S129" s="50"/>
      <c r="T129" s="50"/>
    </row>
    <row r="130" spans="1:20" s="48" customFormat="1" ht="18.75" x14ac:dyDescent="0.3">
      <c r="A130" s="65" t="s">
        <v>139</v>
      </c>
      <c r="B130" s="23" t="s">
        <v>68</v>
      </c>
      <c r="C130" s="72"/>
      <c r="D130" s="72"/>
      <c r="E130" s="67"/>
      <c r="F130" s="67"/>
      <c r="G130" s="67"/>
      <c r="H130" s="67"/>
      <c r="I130" s="67"/>
      <c r="J130" s="67"/>
      <c r="K130" s="67"/>
      <c r="L130" s="67"/>
      <c r="M130" s="90"/>
      <c r="N130" s="90"/>
      <c r="O130" s="50"/>
      <c r="P130" s="50"/>
      <c r="Q130" s="50"/>
      <c r="R130" s="50"/>
      <c r="S130" s="50"/>
      <c r="T130" s="50"/>
    </row>
    <row r="131" spans="1:20" s="48" customFormat="1" ht="18.75" x14ac:dyDescent="0.3">
      <c r="A131" s="65" t="s">
        <v>140</v>
      </c>
      <c r="B131" s="23" t="s">
        <v>68</v>
      </c>
      <c r="C131" s="72"/>
      <c r="D131" s="72"/>
      <c r="E131" s="67"/>
      <c r="F131" s="67"/>
      <c r="G131" s="67"/>
      <c r="H131" s="67"/>
      <c r="I131" s="67"/>
      <c r="J131" s="67"/>
      <c r="K131" s="67"/>
      <c r="L131" s="67"/>
      <c r="M131" s="90"/>
      <c r="N131" s="90"/>
      <c r="O131" s="50"/>
      <c r="P131" s="50"/>
      <c r="Q131" s="50"/>
      <c r="R131" s="50"/>
      <c r="S131" s="50"/>
      <c r="T131" s="50"/>
    </row>
    <row r="132" spans="1:20" s="48" customFormat="1" ht="37.5" x14ac:dyDescent="0.3">
      <c r="A132" s="65" t="s">
        <v>141</v>
      </c>
      <c r="B132" s="23" t="s">
        <v>68</v>
      </c>
      <c r="C132" s="72"/>
      <c r="D132" s="72"/>
      <c r="E132" s="67"/>
      <c r="F132" s="67"/>
      <c r="G132" s="67"/>
      <c r="H132" s="67"/>
      <c r="I132" s="67"/>
      <c r="J132" s="67"/>
      <c r="K132" s="67"/>
      <c r="L132" s="67"/>
      <c r="M132" s="90"/>
      <c r="N132" s="90"/>
      <c r="O132" s="50"/>
      <c r="P132" s="50"/>
      <c r="Q132" s="50"/>
      <c r="R132" s="50"/>
      <c r="S132" s="50"/>
      <c r="T132" s="50"/>
    </row>
    <row r="133" spans="1:20" s="48" customFormat="1" ht="37.5" x14ac:dyDescent="0.3">
      <c r="A133" s="65" t="s">
        <v>92</v>
      </c>
      <c r="B133" s="23" t="s">
        <v>68</v>
      </c>
      <c r="C133" s="72"/>
      <c r="D133" s="72"/>
      <c r="E133" s="67"/>
      <c r="F133" s="67"/>
      <c r="G133" s="67"/>
      <c r="H133" s="67"/>
      <c r="I133" s="67"/>
      <c r="J133" s="67"/>
      <c r="K133" s="67"/>
      <c r="L133" s="67"/>
      <c r="M133" s="90"/>
      <c r="N133" s="90"/>
      <c r="O133" s="50"/>
      <c r="P133" s="50"/>
      <c r="Q133" s="50"/>
      <c r="R133" s="50"/>
      <c r="S133" s="50"/>
      <c r="T133" s="50"/>
    </row>
    <row r="134" spans="1:20" s="48" customFormat="1" ht="56.25" x14ac:dyDescent="0.3">
      <c r="A134" s="64" t="s">
        <v>115</v>
      </c>
      <c r="B134" s="23" t="s">
        <v>68</v>
      </c>
      <c r="C134" s="67">
        <v>2468.42</v>
      </c>
      <c r="D134" s="56">
        <v>2546.66</v>
      </c>
      <c r="E134" s="56">
        <v>2371.04</v>
      </c>
      <c r="F134" s="56">
        <v>2061.04</v>
      </c>
      <c r="G134" s="56">
        <v>2061.04</v>
      </c>
      <c r="H134" s="56">
        <v>2061.04</v>
      </c>
      <c r="I134" s="56">
        <v>1891.35</v>
      </c>
      <c r="J134" s="56">
        <v>1891.35</v>
      </c>
      <c r="K134" s="56">
        <v>1891.35</v>
      </c>
      <c r="L134" s="56">
        <v>1909.94</v>
      </c>
      <c r="M134" s="56">
        <v>1909.94</v>
      </c>
      <c r="N134" s="56">
        <v>1909.94</v>
      </c>
      <c r="O134" s="50"/>
      <c r="P134" s="50"/>
      <c r="Q134" s="50"/>
      <c r="R134" s="50"/>
      <c r="S134" s="50"/>
      <c r="T134" s="50"/>
    </row>
    <row r="135" spans="1:20" s="48" customFormat="1" ht="18.75" x14ac:dyDescent="0.3">
      <c r="A135" s="65" t="s">
        <v>93</v>
      </c>
      <c r="B135" s="23" t="s">
        <v>68</v>
      </c>
      <c r="C135" s="67">
        <v>221.6</v>
      </c>
      <c r="D135" s="56">
        <v>247.73</v>
      </c>
      <c r="E135" s="56">
        <v>274.13</v>
      </c>
      <c r="F135" s="56">
        <v>310.24</v>
      </c>
      <c r="G135" s="56">
        <v>310.24</v>
      </c>
      <c r="H135" s="56">
        <v>310.24</v>
      </c>
      <c r="I135" s="56">
        <v>295.79000000000002</v>
      </c>
      <c r="J135" s="56">
        <v>295.79000000000002</v>
      </c>
      <c r="K135" s="56">
        <v>295.79000000000002</v>
      </c>
      <c r="L135" s="56">
        <v>286.76</v>
      </c>
      <c r="M135" s="56">
        <v>286.76</v>
      </c>
      <c r="N135" s="56">
        <v>286.76</v>
      </c>
      <c r="O135" s="50"/>
      <c r="P135" s="50"/>
      <c r="Q135" s="50"/>
      <c r="R135" s="50"/>
      <c r="S135" s="50"/>
      <c r="T135" s="50"/>
    </row>
    <row r="136" spans="1:20" s="48" customFormat="1" ht="18.75" x14ac:dyDescent="0.3">
      <c r="A136" s="65" t="s">
        <v>94</v>
      </c>
      <c r="B136" s="23" t="s">
        <v>68</v>
      </c>
      <c r="C136" s="67"/>
      <c r="D136" s="56">
        <v>0.04</v>
      </c>
      <c r="E136" s="56"/>
      <c r="F136" s="56">
        <v>1.75</v>
      </c>
      <c r="G136" s="56">
        <v>1.75</v>
      </c>
      <c r="H136" s="56">
        <v>1.75</v>
      </c>
      <c r="I136" s="56">
        <v>1.81</v>
      </c>
      <c r="J136" s="56">
        <v>1.81</v>
      </c>
      <c r="K136" s="56">
        <v>1.81</v>
      </c>
      <c r="L136" s="56">
        <v>1.81</v>
      </c>
      <c r="M136" s="56">
        <v>1.81</v>
      </c>
      <c r="N136" s="56">
        <v>1.81</v>
      </c>
      <c r="O136" s="50"/>
      <c r="P136" s="50"/>
      <c r="Q136" s="50"/>
      <c r="R136" s="50"/>
      <c r="S136" s="50"/>
      <c r="T136" s="50"/>
    </row>
    <row r="137" spans="1:20" s="48" customFormat="1" ht="37.5" x14ac:dyDescent="0.3">
      <c r="A137" s="65" t="s">
        <v>95</v>
      </c>
      <c r="B137" s="23" t="s">
        <v>68</v>
      </c>
      <c r="C137" s="67">
        <v>6.67</v>
      </c>
      <c r="D137" s="56">
        <v>7.19</v>
      </c>
      <c r="E137" s="56">
        <v>7.8</v>
      </c>
      <c r="F137" s="56">
        <v>7.93</v>
      </c>
      <c r="G137" s="56">
        <v>7.93</v>
      </c>
      <c r="H137" s="56">
        <v>7.93</v>
      </c>
      <c r="I137" s="56">
        <v>7.93</v>
      </c>
      <c r="J137" s="56">
        <v>7.93</v>
      </c>
      <c r="K137" s="56">
        <v>7.93</v>
      </c>
      <c r="L137" s="56">
        <v>7.94</v>
      </c>
      <c r="M137" s="56">
        <v>7.94</v>
      </c>
      <c r="N137" s="56">
        <v>7.94</v>
      </c>
      <c r="O137" s="50"/>
      <c r="P137" s="50"/>
      <c r="Q137" s="50"/>
      <c r="R137" s="50"/>
      <c r="S137" s="50"/>
      <c r="T137" s="50"/>
    </row>
    <row r="138" spans="1:20" s="48" customFormat="1" ht="18.75" x14ac:dyDescent="0.3">
      <c r="A138" s="65" t="s">
        <v>96</v>
      </c>
      <c r="B138" s="23" t="s">
        <v>68</v>
      </c>
      <c r="C138" s="67">
        <v>150.88</v>
      </c>
      <c r="D138" s="56">
        <v>154.72999999999999</v>
      </c>
      <c r="E138" s="56">
        <v>147.32</v>
      </c>
      <c r="F138" s="56">
        <v>103.97</v>
      </c>
      <c r="G138" s="56">
        <v>103.97</v>
      </c>
      <c r="H138" s="56">
        <v>103.97</v>
      </c>
      <c r="I138" s="56">
        <v>37.71</v>
      </c>
      <c r="J138" s="56">
        <v>37.71</v>
      </c>
      <c r="K138" s="56">
        <v>37.71</v>
      </c>
      <c r="L138" s="56">
        <v>47.5</v>
      </c>
      <c r="M138" s="56">
        <v>47.5</v>
      </c>
      <c r="N138" s="56">
        <v>47.5</v>
      </c>
      <c r="O138" s="50"/>
      <c r="P138" s="50"/>
      <c r="Q138" s="50"/>
      <c r="R138" s="50"/>
      <c r="S138" s="50"/>
      <c r="T138" s="50"/>
    </row>
    <row r="139" spans="1:20" s="48" customFormat="1" ht="18.75" x14ac:dyDescent="0.3">
      <c r="A139" s="65" t="s">
        <v>97</v>
      </c>
      <c r="B139" s="23" t="s">
        <v>68</v>
      </c>
      <c r="C139" s="67">
        <v>275.14</v>
      </c>
      <c r="D139" s="56">
        <v>154.91999999999999</v>
      </c>
      <c r="E139" s="56">
        <v>200.53</v>
      </c>
      <c r="F139" s="56">
        <v>109.03</v>
      </c>
      <c r="G139" s="56">
        <v>109.03</v>
      </c>
      <c r="H139" s="56">
        <v>109.03</v>
      </c>
      <c r="I139" s="56">
        <v>68.56</v>
      </c>
      <c r="J139" s="56">
        <v>68.56</v>
      </c>
      <c r="K139" s="56">
        <v>68.56</v>
      </c>
      <c r="L139" s="56">
        <v>69.72</v>
      </c>
      <c r="M139" s="56">
        <v>69.72</v>
      </c>
      <c r="N139" s="56">
        <v>69.72</v>
      </c>
      <c r="O139" s="50"/>
      <c r="P139" s="50"/>
      <c r="Q139" s="50"/>
      <c r="R139" s="50"/>
      <c r="S139" s="50"/>
      <c r="T139" s="50"/>
    </row>
    <row r="140" spans="1:20" s="48" customFormat="1" ht="18.75" x14ac:dyDescent="0.3">
      <c r="A140" s="65" t="s">
        <v>98</v>
      </c>
      <c r="B140" s="23" t="s">
        <v>68</v>
      </c>
      <c r="C140" s="67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0"/>
      <c r="P140" s="50"/>
      <c r="Q140" s="50"/>
      <c r="R140" s="50"/>
      <c r="S140" s="50"/>
      <c r="T140" s="50"/>
    </row>
    <row r="141" spans="1:20" s="48" customFormat="1" ht="18.75" x14ac:dyDescent="0.3">
      <c r="A141" s="65" t="s">
        <v>99</v>
      </c>
      <c r="B141" s="23" t="s">
        <v>68</v>
      </c>
      <c r="C141" s="67">
        <v>821.22</v>
      </c>
      <c r="D141" s="56">
        <v>917.65</v>
      </c>
      <c r="E141" s="56">
        <v>981.36</v>
      </c>
      <c r="F141" s="56">
        <v>1054.8</v>
      </c>
      <c r="G141" s="56">
        <v>1054.8</v>
      </c>
      <c r="H141" s="56">
        <v>1054.8</v>
      </c>
      <c r="I141" s="56">
        <v>1058.8599999999999</v>
      </c>
      <c r="J141" s="56">
        <v>1058.8599999999999</v>
      </c>
      <c r="K141" s="56">
        <v>1058.8599999999999</v>
      </c>
      <c r="L141" s="56">
        <v>1094.57</v>
      </c>
      <c r="M141" s="56">
        <v>1094.57</v>
      </c>
      <c r="N141" s="56">
        <v>1094.57</v>
      </c>
      <c r="O141" s="50"/>
      <c r="P141" s="50"/>
      <c r="Q141" s="50"/>
      <c r="R141" s="50"/>
      <c r="S141" s="50"/>
      <c r="T141" s="50"/>
    </row>
    <row r="142" spans="1:20" s="48" customFormat="1" ht="18.75" x14ac:dyDescent="0.3">
      <c r="A142" s="65" t="s">
        <v>100</v>
      </c>
      <c r="B142" s="23" t="s">
        <v>68</v>
      </c>
      <c r="C142" s="67">
        <v>103.42</v>
      </c>
      <c r="D142" s="56">
        <v>109.1</v>
      </c>
      <c r="E142" s="56">
        <v>113.12</v>
      </c>
      <c r="F142" s="56">
        <v>107.22</v>
      </c>
      <c r="G142" s="56">
        <v>107.22</v>
      </c>
      <c r="H142" s="56">
        <v>107.22</v>
      </c>
      <c r="I142" s="56">
        <v>105.66</v>
      </c>
      <c r="J142" s="56">
        <v>105.66</v>
      </c>
      <c r="K142" s="56">
        <v>105.66</v>
      </c>
      <c r="L142" s="56">
        <v>106.52</v>
      </c>
      <c r="M142" s="56">
        <v>106.52</v>
      </c>
      <c r="N142" s="56">
        <v>106.52</v>
      </c>
      <c r="O142" s="50"/>
      <c r="P142" s="50"/>
      <c r="Q142" s="50"/>
      <c r="R142" s="50"/>
      <c r="S142" s="50"/>
      <c r="T142" s="50"/>
    </row>
    <row r="143" spans="1:20" s="48" customFormat="1" ht="18.75" x14ac:dyDescent="0.3">
      <c r="A143" s="65" t="s">
        <v>101</v>
      </c>
      <c r="B143" s="23" t="s">
        <v>68</v>
      </c>
      <c r="C143" s="67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0"/>
      <c r="P143" s="50"/>
      <c r="Q143" s="50"/>
      <c r="R143" s="50"/>
      <c r="S143" s="50"/>
      <c r="T143" s="50"/>
    </row>
    <row r="144" spans="1:20" s="48" customFormat="1" ht="18.75" x14ac:dyDescent="0.3">
      <c r="A144" s="65" t="s">
        <v>102</v>
      </c>
      <c r="B144" s="23" t="s">
        <v>68</v>
      </c>
      <c r="C144" s="67">
        <v>873.52</v>
      </c>
      <c r="D144" s="56">
        <v>943.76</v>
      </c>
      <c r="E144" s="56">
        <v>630.54999999999995</v>
      </c>
      <c r="F144" s="56">
        <v>342.96</v>
      </c>
      <c r="G144" s="56">
        <v>342.96</v>
      </c>
      <c r="H144" s="56">
        <v>342.96</v>
      </c>
      <c r="I144" s="56">
        <v>297.39999999999998</v>
      </c>
      <c r="J144" s="56">
        <v>297.39999999999998</v>
      </c>
      <c r="K144" s="56">
        <v>297.39999999999998</v>
      </c>
      <c r="L144" s="56">
        <v>277.48</v>
      </c>
      <c r="M144" s="56">
        <v>277.48</v>
      </c>
      <c r="N144" s="56">
        <v>277.48</v>
      </c>
      <c r="O144" s="50"/>
      <c r="P144" s="50"/>
      <c r="Q144" s="50"/>
      <c r="R144" s="50"/>
      <c r="S144" s="50"/>
      <c r="T144" s="50"/>
    </row>
    <row r="145" spans="1:20" s="48" customFormat="1" ht="18.75" x14ac:dyDescent="0.2">
      <c r="A145" s="65" t="s">
        <v>103</v>
      </c>
      <c r="B145" s="23" t="s">
        <v>68</v>
      </c>
      <c r="C145" s="67">
        <v>15.96</v>
      </c>
      <c r="D145" s="56">
        <v>11.5</v>
      </c>
      <c r="E145" s="56">
        <v>16.149999999999999</v>
      </c>
      <c r="F145" s="56">
        <v>23.06</v>
      </c>
      <c r="G145" s="56">
        <v>23.06</v>
      </c>
      <c r="H145" s="56">
        <v>23.06</v>
      </c>
      <c r="I145" s="56">
        <v>17.55</v>
      </c>
      <c r="J145" s="56">
        <v>17.55</v>
      </c>
      <c r="K145" s="56">
        <v>17.55</v>
      </c>
      <c r="L145" s="56">
        <v>17.559999999999999</v>
      </c>
      <c r="M145" s="56">
        <v>17.559999999999999</v>
      </c>
      <c r="N145" s="56">
        <v>17.559999999999999</v>
      </c>
      <c r="O145" s="49"/>
      <c r="P145" s="49"/>
      <c r="Q145" s="49"/>
      <c r="R145" s="49"/>
      <c r="S145" s="49"/>
      <c r="T145" s="49"/>
    </row>
    <row r="146" spans="1:20" s="48" customFormat="1" ht="18.75" x14ac:dyDescent="0.3">
      <c r="A146" s="65" t="s">
        <v>104</v>
      </c>
      <c r="B146" s="23" t="s">
        <v>68</v>
      </c>
      <c r="C146" s="67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0"/>
      <c r="P146" s="50"/>
      <c r="Q146" s="50"/>
      <c r="R146" s="50"/>
      <c r="S146" s="50"/>
      <c r="T146" s="50"/>
    </row>
    <row r="147" spans="1:20" s="48" customFormat="1" ht="37.5" x14ac:dyDescent="0.3">
      <c r="A147" s="65" t="s">
        <v>105</v>
      </c>
      <c r="B147" s="23" t="s">
        <v>68</v>
      </c>
      <c r="C147" s="67">
        <v>0.01</v>
      </c>
      <c r="D147" s="56">
        <v>0.04</v>
      </c>
      <c r="E147" s="56">
        <v>0.08</v>
      </c>
      <c r="F147" s="56">
        <v>0.08</v>
      </c>
      <c r="G147" s="56">
        <v>0.08</v>
      </c>
      <c r="H147" s="56">
        <v>0.08</v>
      </c>
      <c r="I147" s="56">
        <v>0.08</v>
      </c>
      <c r="J147" s="56">
        <v>0.08</v>
      </c>
      <c r="K147" s="56">
        <v>0.08</v>
      </c>
      <c r="L147" s="56">
        <v>0.08</v>
      </c>
      <c r="M147" s="56">
        <v>0.08</v>
      </c>
      <c r="N147" s="56">
        <v>0.08</v>
      </c>
      <c r="O147" s="50"/>
      <c r="P147" s="50"/>
      <c r="Q147" s="50"/>
      <c r="R147" s="50"/>
      <c r="S147" s="50"/>
      <c r="T147" s="50"/>
    </row>
    <row r="148" spans="1:20" s="48" customFormat="1" ht="39" x14ac:dyDescent="0.3">
      <c r="A148" s="16" t="s">
        <v>60</v>
      </c>
      <c r="B148" s="14" t="s">
        <v>17</v>
      </c>
      <c r="C148" s="67">
        <v>23.289999999999964</v>
      </c>
      <c r="D148" s="67">
        <v>-75.190000000000055</v>
      </c>
      <c r="E148" s="56">
        <v>-133.13000000000011</v>
      </c>
      <c r="F148" s="56">
        <v>-22.420000000000073</v>
      </c>
      <c r="G148" s="56">
        <v>-22.420000000000073</v>
      </c>
      <c r="H148" s="56">
        <v>-22.420000000000073</v>
      </c>
      <c r="I148" s="56">
        <v>22.490000000000009</v>
      </c>
      <c r="J148" s="56">
        <v>22.490000000000009</v>
      </c>
      <c r="K148" s="56">
        <v>22.490000000000009</v>
      </c>
      <c r="L148" s="56">
        <v>0</v>
      </c>
      <c r="M148" s="56">
        <v>0</v>
      </c>
      <c r="N148" s="56">
        <v>0</v>
      </c>
      <c r="O148" s="50"/>
      <c r="P148" s="50"/>
      <c r="Q148" s="50"/>
      <c r="R148" s="50"/>
      <c r="S148" s="50"/>
      <c r="T148" s="50"/>
    </row>
    <row r="149" spans="1:20" s="48" customFormat="1" ht="39" x14ac:dyDescent="0.3">
      <c r="A149" s="16" t="s">
        <v>61</v>
      </c>
      <c r="B149" s="14" t="s">
        <v>17</v>
      </c>
      <c r="C149" s="67">
        <v>0</v>
      </c>
      <c r="D149" s="67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0"/>
      <c r="P149" s="50"/>
      <c r="Q149" s="50"/>
      <c r="R149" s="50"/>
      <c r="S149" s="50"/>
      <c r="T149" s="50"/>
    </row>
    <row r="150" spans="1:20" s="7" customFormat="1" ht="18.75" x14ac:dyDescent="0.3">
      <c r="A150" s="19" t="s">
        <v>106</v>
      </c>
      <c r="B150" s="20"/>
      <c r="C150" s="20"/>
      <c r="D150" s="20"/>
      <c r="E150" s="23"/>
      <c r="F150" s="23"/>
      <c r="G150" s="23"/>
      <c r="H150" s="56"/>
      <c r="I150" s="56"/>
      <c r="J150" s="56"/>
      <c r="K150" s="56"/>
      <c r="L150" s="56"/>
      <c r="M150" s="56"/>
      <c r="N150" s="56"/>
      <c r="O150" s="34"/>
      <c r="P150" s="34"/>
      <c r="Q150" s="34"/>
      <c r="R150" s="34"/>
      <c r="S150" s="34"/>
      <c r="T150" s="34"/>
    </row>
    <row r="151" spans="1:20" s="48" customFormat="1" ht="18.75" x14ac:dyDescent="0.3">
      <c r="A151" s="12" t="s">
        <v>107</v>
      </c>
      <c r="B151" s="23" t="s">
        <v>14</v>
      </c>
      <c r="C151" s="23">
        <v>30.86</v>
      </c>
      <c r="D151" s="23">
        <v>30.2</v>
      </c>
      <c r="E151" s="23">
        <v>30.26</v>
      </c>
      <c r="F151" s="23">
        <v>30.15</v>
      </c>
      <c r="G151" s="23">
        <v>30.26</v>
      </c>
      <c r="H151" s="56">
        <v>30.35</v>
      </c>
      <c r="I151" s="56">
        <v>30.18</v>
      </c>
      <c r="J151" s="56">
        <v>30.28</v>
      </c>
      <c r="K151" s="56">
        <v>30.37</v>
      </c>
      <c r="L151" s="67">
        <v>30.2</v>
      </c>
      <c r="M151" s="67">
        <v>30.28</v>
      </c>
      <c r="N151" s="67">
        <v>30.37</v>
      </c>
      <c r="O151" s="50"/>
      <c r="P151" s="50"/>
      <c r="Q151" s="50"/>
      <c r="R151" s="50"/>
      <c r="S151" s="50"/>
      <c r="T151" s="50"/>
    </row>
    <row r="152" spans="1:20" s="48" customFormat="1" ht="37.5" x14ac:dyDescent="0.3">
      <c r="A152" s="12" t="s">
        <v>142</v>
      </c>
      <c r="B152" s="23" t="s">
        <v>14</v>
      </c>
      <c r="C152" s="23">
        <v>37.4</v>
      </c>
      <c r="D152" s="23">
        <v>36.15</v>
      </c>
      <c r="E152" s="23">
        <v>36.57</v>
      </c>
      <c r="F152" s="23">
        <v>36.35</v>
      </c>
      <c r="G152" s="23">
        <v>36.53</v>
      </c>
      <c r="H152" s="67">
        <v>36.6</v>
      </c>
      <c r="I152" s="56">
        <v>36.950000000000003</v>
      </c>
      <c r="J152" s="56">
        <v>37.15</v>
      </c>
      <c r="K152" s="56">
        <v>37.299999999999997</v>
      </c>
      <c r="L152" s="67">
        <v>36.75</v>
      </c>
      <c r="M152" s="67">
        <v>36.97</v>
      </c>
      <c r="N152" s="67">
        <v>37.1</v>
      </c>
      <c r="O152" s="50"/>
      <c r="P152" s="50"/>
      <c r="Q152" s="50"/>
      <c r="R152" s="50"/>
      <c r="S152" s="50"/>
      <c r="T152" s="50"/>
    </row>
    <row r="153" spans="1:20" s="48" customFormat="1" ht="37.5" x14ac:dyDescent="0.3">
      <c r="A153" s="54" t="s">
        <v>143</v>
      </c>
      <c r="B153" s="23" t="s">
        <v>14</v>
      </c>
      <c r="C153" s="23">
        <v>35.270000000000003</v>
      </c>
      <c r="D153" s="23">
        <v>34.19</v>
      </c>
      <c r="E153" s="23">
        <v>34.65</v>
      </c>
      <c r="F153" s="23">
        <v>34.5</v>
      </c>
      <c r="G153" s="23">
        <v>34.61</v>
      </c>
      <c r="H153" s="67">
        <v>34.700000000000003</v>
      </c>
      <c r="I153" s="67">
        <v>35.1</v>
      </c>
      <c r="J153" s="56">
        <v>35.24</v>
      </c>
      <c r="K153" s="67">
        <v>35.299999999999997</v>
      </c>
      <c r="L153" s="67">
        <v>34.9</v>
      </c>
      <c r="M153" s="67">
        <v>35.07</v>
      </c>
      <c r="N153" s="67">
        <v>35.200000000000003</v>
      </c>
      <c r="O153" s="50"/>
      <c r="P153" s="50"/>
      <c r="Q153" s="50"/>
      <c r="R153" s="50"/>
      <c r="S153" s="50"/>
      <c r="T153" s="50"/>
    </row>
    <row r="154" spans="1:20" s="48" customFormat="1" ht="18.75" x14ac:dyDescent="0.3">
      <c r="A154" s="54" t="s">
        <v>144</v>
      </c>
      <c r="B154" s="23" t="s">
        <v>14</v>
      </c>
      <c r="C154" s="52"/>
      <c r="D154" s="52">
        <v>0</v>
      </c>
      <c r="E154" s="23">
        <v>0</v>
      </c>
      <c r="F154" s="23">
        <v>0</v>
      </c>
      <c r="G154" s="23">
        <v>0</v>
      </c>
      <c r="H154" s="56" t="s">
        <v>217</v>
      </c>
      <c r="I154" s="56">
        <v>0</v>
      </c>
      <c r="J154" s="56">
        <v>0</v>
      </c>
      <c r="K154" s="56" t="s">
        <v>217</v>
      </c>
      <c r="L154" s="56">
        <v>0</v>
      </c>
      <c r="M154" s="56">
        <v>0</v>
      </c>
      <c r="N154" s="56" t="s">
        <v>217</v>
      </c>
      <c r="O154" s="50"/>
      <c r="P154" s="50"/>
      <c r="Q154" s="50"/>
      <c r="R154" s="50"/>
      <c r="S154" s="50"/>
      <c r="T154" s="50"/>
    </row>
    <row r="155" spans="1:20" s="48" customFormat="1" ht="75" x14ac:dyDescent="0.3">
      <c r="A155" s="54" t="s">
        <v>145</v>
      </c>
      <c r="B155" s="23" t="s">
        <v>14</v>
      </c>
      <c r="C155" s="23">
        <v>2.13</v>
      </c>
      <c r="D155" s="23">
        <v>1.96</v>
      </c>
      <c r="E155" s="23">
        <v>1.92</v>
      </c>
      <c r="F155" s="23">
        <v>1.85</v>
      </c>
      <c r="G155" s="23">
        <v>1.92</v>
      </c>
      <c r="H155" s="56">
        <v>1.92</v>
      </c>
      <c r="I155" s="56">
        <v>1.85</v>
      </c>
      <c r="J155" s="56">
        <v>1.91</v>
      </c>
      <c r="K155" s="56">
        <v>1.91</v>
      </c>
      <c r="L155" s="56">
        <v>1.85</v>
      </c>
      <c r="M155" s="56">
        <v>1.9</v>
      </c>
      <c r="N155" s="56">
        <v>1.9</v>
      </c>
      <c r="O155" s="50"/>
      <c r="P155" s="50"/>
      <c r="Q155" s="50"/>
      <c r="R155" s="50"/>
      <c r="S155" s="50"/>
      <c r="T155" s="50"/>
    </row>
    <row r="156" spans="1:20" s="48" customFormat="1" ht="37.5" x14ac:dyDescent="0.3">
      <c r="A156" s="54" t="s">
        <v>146</v>
      </c>
      <c r="B156" s="23" t="s">
        <v>14</v>
      </c>
      <c r="C156" s="23">
        <v>1.97</v>
      </c>
      <c r="D156" s="23">
        <v>1.79</v>
      </c>
      <c r="E156" s="23">
        <v>1.76</v>
      </c>
      <c r="F156" s="23">
        <v>1.7</v>
      </c>
      <c r="G156" s="23">
        <v>1.76</v>
      </c>
      <c r="H156" s="56">
        <v>1.76</v>
      </c>
      <c r="I156" s="56">
        <v>1.7</v>
      </c>
      <c r="J156" s="56">
        <v>1.75</v>
      </c>
      <c r="K156" s="56">
        <v>1.75</v>
      </c>
      <c r="L156" s="56">
        <v>1.7</v>
      </c>
      <c r="M156" s="56">
        <v>1.74</v>
      </c>
      <c r="N156" s="56">
        <v>1.74</v>
      </c>
      <c r="O156" s="50"/>
      <c r="P156" s="50"/>
      <c r="Q156" s="50"/>
      <c r="R156" s="50"/>
      <c r="S156" s="50"/>
      <c r="T156" s="50"/>
    </row>
    <row r="157" spans="1:20" s="48" customFormat="1" ht="37.5" x14ac:dyDescent="0.3">
      <c r="A157" s="54" t="s">
        <v>147</v>
      </c>
      <c r="B157" s="23" t="s">
        <v>14</v>
      </c>
      <c r="C157" s="23">
        <v>0.16</v>
      </c>
      <c r="D157" s="23">
        <v>0.17</v>
      </c>
      <c r="E157" s="23">
        <v>0.16</v>
      </c>
      <c r="F157" s="23">
        <v>0.15</v>
      </c>
      <c r="G157" s="23">
        <v>0.16</v>
      </c>
      <c r="H157" s="56">
        <v>0.16</v>
      </c>
      <c r="I157" s="56">
        <v>0.15</v>
      </c>
      <c r="J157" s="56">
        <v>0.16</v>
      </c>
      <c r="K157" s="56">
        <v>0.16</v>
      </c>
      <c r="L157" s="56">
        <v>0.15</v>
      </c>
      <c r="M157" s="56">
        <v>0.16</v>
      </c>
      <c r="N157" s="56">
        <v>0.16</v>
      </c>
      <c r="O157" s="50"/>
      <c r="P157" s="50"/>
      <c r="Q157" s="50"/>
      <c r="R157" s="50"/>
      <c r="S157" s="50"/>
      <c r="T157" s="50"/>
    </row>
    <row r="158" spans="1:20" s="48" customFormat="1" ht="56.25" x14ac:dyDescent="0.3">
      <c r="A158" s="12" t="s">
        <v>108</v>
      </c>
      <c r="B158" s="23" t="s">
        <v>14</v>
      </c>
      <c r="C158" s="23">
        <v>29.76</v>
      </c>
      <c r="D158" s="23">
        <v>29.64</v>
      </c>
      <c r="E158" s="23">
        <v>29.66</v>
      </c>
      <c r="F158" s="23">
        <v>29.5</v>
      </c>
      <c r="G158" s="23">
        <v>29.66</v>
      </c>
      <c r="H158" s="56">
        <v>29.7</v>
      </c>
      <c r="I158" s="56">
        <v>29.53</v>
      </c>
      <c r="J158" s="56">
        <v>29.68</v>
      </c>
      <c r="K158" s="56">
        <v>29.7</v>
      </c>
      <c r="L158" s="56">
        <v>29.53</v>
      </c>
      <c r="M158" s="56">
        <v>29.68</v>
      </c>
      <c r="N158" s="56">
        <v>29.7</v>
      </c>
      <c r="O158" s="50"/>
      <c r="P158" s="50"/>
      <c r="Q158" s="50"/>
      <c r="R158" s="50"/>
      <c r="S158" s="50"/>
      <c r="T158" s="50"/>
    </row>
    <row r="159" spans="1:20" s="48" customFormat="1" ht="56.25" x14ac:dyDescent="0.3">
      <c r="A159" s="15" t="s">
        <v>218</v>
      </c>
      <c r="B159" s="18" t="s">
        <v>14</v>
      </c>
      <c r="C159" s="23">
        <v>9.59</v>
      </c>
      <c r="D159" s="23">
        <v>9.64</v>
      </c>
      <c r="E159" s="23">
        <v>9.65</v>
      </c>
      <c r="F159" s="23">
        <v>9.6</v>
      </c>
      <c r="G159" s="23">
        <v>9.65</v>
      </c>
      <c r="H159" s="56">
        <v>9.66</v>
      </c>
      <c r="I159" s="56">
        <v>9.6</v>
      </c>
      <c r="J159" s="56">
        <v>9.66</v>
      </c>
      <c r="K159" s="56">
        <v>9.66</v>
      </c>
      <c r="L159" s="56">
        <v>9.6</v>
      </c>
      <c r="M159" s="56">
        <v>9.66</v>
      </c>
      <c r="N159" s="56">
        <v>9.66</v>
      </c>
      <c r="O159" s="50"/>
      <c r="P159" s="50"/>
      <c r="Q159" s="50"/>
      <c r="R159" s="50"/>
      <c r="S159" s="50"/>
      <c r="T159" s="50"/>
    </row>
    <row r="160" spans="1:20" s="7" customFormat="1" ht="56.25" x14ac:dyDescent="0.3">
      <c r="A160" s="12" t="s">
        <v>212</v>
      </c>
      <c r="B160" s="3" t="s">
        <v>62</v>
      </c>
      <c r="C160" s="46">
        <v>31866.400000000001</v>
      </c>
      <c r="D160" s="46">
        <v>35852.300000000003</v>
      </c>
      <c r="E160" s="23">
        <v>40995.81</v>
      </c>
      <c r="F160" s="23">
        <v>42635.64</v>
      </c>
      <c r="G160" s="23">
        <v>45095.39</v>
      </c>
      <c r="H160" s="67">
        <v>46222.8</v>
      </c>
      <c r="I160" s="56">
        <v>44767.42</v>
      </c>
      <c r="J160" s="56">
        <v>50055.88</v>
      </c>
      <c r="K160" s="67">
        <v>51307.3</v>
      </c>
      <c r="L160" s="56">
        <v>47453.47</v>
      </c>
      <c r="M160" s="56">
        <v>56062.59</v>
      </c>
      <c r="N160" s="56">
        <v>57464.15</v>
      </c>
      <c r="O160" s="34"/>
      <c r="P160" s="34"/>
      <c r="Q160" s="34"/>
      <c r="R160" s="34"/>
      <c r="S160" s="34"/>
      <c r="T160" s="34"/>
    </row>
    <row r="161" spans="1:20" s="7" customFormat="1" ht="75" x14ac:dyDescent="0.3">
      <c r="A161" s="12" t="s">
        <v>109</v>
      </c>
      <c r="B161" s="3" t="s">
        <v>58</v>
      </c>
      <c r="C161" s="46">
        <v>100.57</v>
      </c>
      <c r="D161" s="46">
        <v>112.5081590640926</v>
      </c>
      <c r="E161" s="23">
        <v>114.34638781891258</v>
      </c>
      <c r="F161" s="46">
        <v>118.92023663753788</v>
      </c>
      <c r="G161" s="46">
        <v>109.99999756072634</v>
      </c>
      <c r="H161" s="67">
        <f>H160/E160*100</f>
        <v>112.75005909140472</v>
      </c>
      <c r="I161" s="67">
        <v>104.99999530908883</v>
      </c>
      <c r="J161" s="67">
        <v>110.99999356918744</v>
      </c>
      <c r="K161" s="67">
        <f>K160/H160*100</f>
        <v>110.99998269252403</v>
      </c>
      <c r="L161" s="67">
        <v>106.00001072208316</v>
      </c>
      <c r="M161" s="67">
        <v>112.00000879017611</v>
      </c>
      <c r="N161" s="67">
        <f t="shared" ref="N161" si="5">N160/K160*100</f>
        <v>111.99994932494985</v>
      </c>
      <c r="O161" s="34"/>
      <c r="P161" s="34"/>
      <c r="Q161" s="34"/>
      <c r="R161" s="34"/>
      <c r="S161" s="34"/>
      <c r="T161" s="34"/>
    </row>
    <row r="162" spans="1:20" s="48" customFormat="1" ht="37.5" x14ac:dyDescent="0.2">
      <c r="A162" s="12" t="s">
        <v>18</v>
      </c>
      <c r="B162" s="23" t="s">
        <v>11</v>
      </c>
      <c r="C162" s="23">
        <v>0.8</v>
      </c>
      <c r="D162" s="23">
        <v>0.8</v>
      </c>
      <c r="E162" s="23">
        <v>0.8</v>
      </c>
      <c r="F162" s="23">
        <v>1</v>
      </c>
      <c r="G162" s="23">
        <v>0.8</v>
      </c>
      <c r="H162" s="56">
        <v>0.8</v>
      </c>
      <c r="I162" s="56">
        <v>1</v>
      </c>
      <c r="J162" s="56">
        <v>0.8</v>
      </c>
      <c r="K162" s="56">
        <v>0.8</v>
      </c>
      <c r="L162" s="56">
        <v>1</v>
      </c>
      <c r="M162" s="56">
        <v>0.8</v>
      </c>
      <c r="N162" s="56">
        <v>0.8</v>
      </c>
      <c r="O162" s="49"/>
      <c r="P162" s="49"/>
      <c r="Q162" s="49"/>
      <c r="R162" s="49"/>
      <c r="S162" s="49"/>
      <c r="T162" s="49"/>
    </row>
    <row r="163" spans="1:20" s="48" customFormat="1" ht="37.5" x14ac:dyDescent="0.3">
      <c r="A163" s="12" t="s">
        <v>110</v>
      </c>
      <c r="B163" s="23" t="s">
        <v>14</v>
      </c>
      <c r="C163" s="23">
        <v>4</v>
      </c>
      <c r="D163" s="23">
        <v>4</v>
      </c>
      <c r="E163" s="23">
        <v>4</v>
      </c>
      <c r="F163" s="23">
        <v>4</v>
      </c>
      <c r="G163" s="23">
        <v>4</v>
      </c>
      <c r="H163" s="56">
        <v>4</v>
      </c>
      <c r="I163" s="56">
        <v>4</v>
      </c>
      <c r="J163" s="56">
        <v>4</v>
      </c>
      <c r="K163" s="56">
        <v>4</v>
      </c>
      <c r="L163" s="56">
        <v>4</v>
      </c>
      <c r="M163" s="56">
        <v>4</v>
      </c>
      <c r="N163" s="56">
        <v>4</v>
      </c>
      <c r="O163" s="50"/>
      <c r="P163" s="50"/>
      <c r="Q163" s="50"/>
      <c r="R163" s="50"/>
      <c r="S163" s="50"/>
      <c r="T163" s="50"/>
    </row>
    <row r="164" spans="1:20" s="48" customFormat="1" ht="93.75" x14ac:dyDescent="0.2">
      <c r="A164" s="12" t="s">
        <v>111</v>
      </c>
      <c r="B164" s="23" t="s">
        <v>14</v>
      </c>
      <c r="C164" s="23">
        <v>0.2</v>
      </c>
      <c r="D164" s="23">
        <v>0.2</v>
      </c>
      <c r="E164" s="23">
        <v>0.2</v>
      </c>
      <c r="F164" s="23">
        <v>0.8</v>
      </c>
      <c r="G164" s="23">
        <v>0.2</v>
      </c>
      <c r="H164" s="56">
        <v>0.2</v>
      </c>
      <c r="I164" s="56">
        <v>0.8</v>
      </c>
      <c r="J164" s="56">
        <v>0.2</v>
      </c>
      <c r="K164" s="56">
        <v>0.2</v>
      </c>
      <c r="L164" s="56">
        <v>0.8</v>
      </c>
      <c r="M164" s="56">
        <v>0.2</v>
      </c>
      <c r="N164" s="56">
        <v>0.2</v>
      </c>
      <c r="O164" s="49"/>
      <c r="P164" s="49"/>
      <c r="Q164" s="49"/>
      <c r="R164" s="49"/>
      <c r="S164" s="49"/>
      <c r="T164" s="49"/>
    </row>
    <row r="165" spans="1:20" s="7" customFormat="1" ht="37.5" x14ac:dyDescent="0.3">
      <c r="A165" s="12" t="s">
        <v>213</v>
      </c>
      <c r="B165" s="3" t="s">
        <v>68</v>
      </c>
      <c r="C165" s="46">
        <v>3687.5</v>
      </c>
      <c r="D165" s="46">
        <v>4147.3900000000003</v>
      </c>
      <c r="E165" s="23">
        <v>4747.3100000000004</v>
      </c>
      <c r="F165" s="23">
        <v>4911.63</v>
      </c>
      <c r="G165" s="23">
        <v>5222.05</v>
      </c>
      <c r="H165" s="67">
        <v>5358.146976</v>
      </c>
      <c r="I165" s="67">
        <v>5157.21</v>
      </c>
      <c r="J165" s="67">
        <v>5802.48</v>
      </c>
      <c r="K165" s="67">
        <v>5947.5422159999998</v>
      </c>
      <c r="L165" s="67">
        <v>5466.64</v>
      </c>
      <c r="M165" s="67">
        <v>6498.78</v>
      </c>
      <c r="N165" s="67">
        <v>6661.2442680000004</v>
      </c>
      <c r="O165" s="34"/>
      <c r="P165" s="34"/>
      <c r="Q165" s="34"/>
      <c r="R165" s="34"/>
      <c r="S165" s="34"/>
      <c r="T165" s="34"/>
    </row>
    <row r="166" spans="1:20" s="7" customFormat="1" ht="37.5" x14ac:dyDescent="0.3">
      <c r="A166" s="12" t="s">
        <v>63</v>
      </c>
      <c r="B166" s="23" t="s">
        <v>58</v>
      </c>
      <c r="C166" s="46">
        <v>100.6</v>
      </c>
      <c r="D166" s="46">
        <v>112.47159322033899</v>
      </c>
      <c r="E166" s="46">
        <v>114.46500088007157</v>
      </c>
      <c r="F166" s="46">
        <v>118.42701072240614</v>
      </c>
      <c r="G166" s="46">
        <v>110.00018958104694</v>
      </c>
      <c r="H166" s="67">
        <f>H165/E165*100</f>
        <v>112.86701260292671</v>
      </c>
      <c r="I166" s="67">
        <v>104.99996946024028</v>
      </c>
      <c r="J166" s="67">
        <v>111.1149835792457</v>
      </c>
      <c r="K166" s="67">
        <f>K165/H165*100</f>
        <v>110.99998269252403</v>
      </c>
      <c r="L166" s="67">
        <v>105.99994958514391</v>
      </c>
      <c r="M166" s="67">
        <v>112.0000413616247</v>
      </c>
      <c r="N166" s="67">
        <f t="shared" ref="N166" si="6">N165/K165*100</f>
        <v>111.99994932494988</v>
      </c>
      <c r="O166" s="34"/>
      <c r="P166" s="34"/>
      <c r="Q166" s="34"/>
      <c r="R166" s="34"/>
      <c r="S166" s="34"/>
      <c r="T166" s="34"/>
    </row>
    <row r="167" spans="1:20" s="7" customFormat="1" ht="18.75" x14ac:dyDescent="0.3">
      <c r="A167" s="19" t="s">
        <v>112</v>
      </c>
      <c r="B167" s="20"/>
      <c r="C167" s="20"/>
      <c r="D167" s="20"/>
      <c r="E167" s="20"/>
      <c r="F167" s="20"/>
      <c r="G167" s="71"/>
      <c r="H167" s="71"/>
      <c r="I167" s="71"/>
      <c r="J167" s="71"/>
      <c r="K167" s="71"/>
      <c r="L167" s="71"/>
      <c r="M167" s="71"/>
      <c r="N167" s="71"/>
      <c r="O167" s="34"/>
      <c r="P167" s="34"/>
      <c r="Q167" s="34"/>
      <c r="R167" s="34"/>
      <c r="S167" s="34"/>
      <c r="T167" s="34"/>
    </row>
    <row r="168" spans="1:20" s="7" customFormat="1" ht="56.25" x14ac:dyDescent="0.3">
      <c r="A168" s="12" t="s">
        <v>113</v>
      </c>
      <c r="B168" s="3" t="s">
        <v>58</v>
      </c>
      <c r="C168" s="52" t="s">
        <v>217</v>
      </c>
      <c r="D168" s="52" t="s">
        <v>217</v>
      </c>
      <c r="E168" s="52" t="s">
        <v>217</v>
      </c>
      <c r="F168" s="52" t="s">
        <v>217</v>
      </c>
      <c r="G168" s="72" t="s">
        <v>217</v>
      </c>
      <c r="H168" s="72" t="s">
        <v>217</v>
      </c>
      <c r="I168" s="72" t="s">
        <v>217</v>
      </c>
      <c r="J168" s="72" t="s">
        <v>217</v>
      </c>
      <c r="K168" s="72" t="s">
        <v>217</v>
      </c>
      <c r="L168" s="72" t="s">
        <v>217</v>
      </c>
      <c r="M168" s="72" t="s">
        <v>217</v>
      </c>
      <c r="N168" s="72" t="s">
        <v>217</v>
      </c>
      <c r="O168" s="34"/>
      <c r="P168" s="34"/>
      <c r="Q168" s="34"/>
      <c r="R168" s="34"/>
      <c r="S168" s="34"/>
      <c r="T168" s="34"/>
    </row>
    <row r="169" spans="1:20" s="7" customFormat="1" ht="18.75" x14ac:dyDescent="0.3">
      <c r="A169" s="19" t="s">
        <v>117</v>
      </c>
      <c r="B169" s="20"/>
      <c r="C169" s="20"/>
      <c r="D169" s="20"/>
      <c r="E169" s="20"/>
      <c r="F169" s="20"/>
      <c r="G169" s="71"/>
      <c r="H169" s="71"/>
      <c r="I169" s="71"/>
      <c r="J169" s="71"/>
      <c r="K169" s="71"/>
      <c r="L169" s="71"/>
      <c r="M169" s="71"/>
      <c r="N169" s="71"/>
      <c r="O169" s="34"/>
      <c r="P169" s="34"/>
      <c r="Q169" s="34"/>
      <c r="R169" s="34"/>
      <c r="S169" s="34"/>
      <c r="T169" s="34"/>
    </row>
    <row r="170" spans="1:20" s="48" customFormat="1" ht="37.5" x14ac:dyDescent="0.3">
      <c r="A170" s="59" t="s">
        <v>20</v>
      </c>
      <c r="B170" s="60" t="s">
        <v>19</v>
      </c>
      <c r="C170" s="46">
        <v>2825</v>
      </c>
      <c r="D170" s="46">
        <v>2743</v>
      </c>
      <c r="E170" s="46">
        <v>2597</v>
      </c>
      <c r="F170" s="46">
        <v>2540</v>
      </c>
      <c r="G170" s="46">
        <v>2557</v>
      </c>
      <c r="H170" s="46">
        <v>2557</v>
      </c>
      <c r="I170" s="46">
        <v>2460</v>
      </c>
      <c r="J170" s="46">
        <v>2500</v>
      </c>
      <c r="K170" s="46">
        <v>2500</v>
      </c>
      <c r="L170" s="46">
        <v>2460</v>
      </c>
      <c r="M170" s="46">
        <v>2500</v>
      </c>
      <c r="N170" s="46">
        <v>2500</v>
      </c>
      <c r="O170" s="50"/>
      <c r="P170" s="50"/>
      <c r="Q170" s="50"/>
      <c r="R170" s="50"/>
      <c r="S170" s="50"/>
      <c r="T170" s="50"/>
    </row>
    <row r="171" spans="1:20" s="48" customFormat="1" ht="18.75" x14ac:dyDescent="0.3">
      <c r="A171" s="61" t="s">
        <v>21</v>
      </c>
      <c r="B171" s="60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3"/>
      <c r="N171" s="63"/>
      <c r="O171" s="49"/>
      <c r="P171" s="49"/>
      <c r="Q171" s="49"/>
      <c r="R171" s="49"/>
      <c r="S171" s="49"/>
      <c r="T171" s="49"/>
    </row>
    <row r="172" spans="1:20" s="48" customFormat="1" ht="37.5" x14ac:dyDescent="0.2">
      <c r="A172" s="2" t="s">
        <v>22</v>
      </c>
      <c r="B172" s="1" t="s">
        <v>23</v>
      </c>
      <c r="C172" s="46">
        <v>52.2</v>
      </c>
      <c r="D172" s="46">
        <v>51.1</v>
      </c>
      <c r="E172" s="46">
        <v>51.1</v>
      </c>
      <c r="F172" s="46">
        <v>51.1</v>
      </c>
      <c r="G172" s="46">
        <v>51.1</v>
      </c>
      <c r="H172" s="46">
        <v>51.1</v>
      </c>
      <c r="I172" s="46">
        <v>51.1</v>
      </c>
      <c r="J172" s="46">
        <v>51.1</v>
      </c>
      <c r="K172" s="46">
        <v>51.1</v>
      </c>
      <c r="L172" s="46">
        <v>51.1</v>
      </c>
      <c r="M172" s="46">
        <v>51.1</v>
      </c>
      <c r="N172" s="46">
        <v>51.1</v>
      </c>
      <c r="O172" s="49"/>
      <c r="P172" s="49"/>
      <c r="Q172" s="49"/>
      <c r="R172" s="49"/>
      <c r="S172" s="49"/>
      <c r="T172" s="49"/>
    </row>
    <row r="173" spans="1:20" s="48" customFormat="1" ht="37.5" x14ac:dyDescent="0.3">
      <c r="A173" s="61" t="s">
        <v>24</v>
      </c>
      <c r="B173" s="60" t="s">
        <v>25</v>
      </c>
      <c r="C173" s="46">
        <v>21.2</v>
      </c>
      <c r="D173" s="46">
        <v>21.2</v>
      </c>
      <c r="E173" s="46">
        <v>21.2</v>
      </c>
      <c r="F173" s="46">
        <v>21.2</v>
      </c>
      <c r="G173" s="46">
        <v>21.2</v>
      </c>
      <c r="H173" s="46">
        <v>21.2</v>
      </c>
      <c r="I173" s="46">
        <v>21.2</v>
      </c>
      <c r="J173" s="46">
        <v>21.2</v>
      </c>
      <c r="K173" s="46">
        <v>21.2</v>
      </c>
      <c r="L173" s="46">
        <v>21.2</v>
      </c>
      <c r="M173" s="46">
        <v>21.2</v>
      </c>
      <c r="N173" s="46">
        <v>21.2</v>
      </c>
      <c r="O173" s="50"/>
      <c r="P173" s="50"/>
      <c r="Q173" s="50"/>
      <c r="R173" s="50"/>
      <c r="S173" s="50"/>
      <c r="T173" s="50"/>
    </row>
    <row r="174" spans="1:20" s="48" customFormat="1" ht="37.5" x14ac:dyDescent="0.3">
      <c r="A174" s="61" t="s">
        <v>26</v>
      </c>
      <c r="B174" s="60" t="s">
        <v>25</v>
      </c>
      <c r="C174" s="46">
        <v>19.5</v>
      </c>
      <c r="D174" s="46">
        <v>19.5</v>
      </c>
      <c r="E174" s="46">
        <v>19.5</v>
      </c>
      <c r="F174" s="46">
        <v>19.5</v>
      </c>
      <c r="G174" s="46">
        <v>19.5</v>
      </c>
      <c r="H174" s="46">
        <v>19.5</v>
      </c>
      <c r="I174" s="46">
        <v>19.5</v>
      </c>
      <c r="J174" s="46">
        <v>19.5</v>
      </c>
      <c r="K174" s="46">
        <v>19.5</v>
      </c>
      <c r="L174" s="46">
        <v>19.5</v>
      </c>
      <c r="M174" s="46">
        <v>19.5</v>
      </c>
      <c r="N174" s="46">
        <v>19.5</v>
      </c>
      <c r="O174" s="50"/>
      <c r="P174" s="50"/>
      <c r="Q174" s="50"/>
      <c r="R174" s="50"/>
      <c r="S174" s="50"/>
      <c r="T174" s="50"/>
    </row>
    <row r="175" spans="1:20" s="48" customFormat="1" ht="56.25" x14ac:dyDescent="0.3">
      <c r="A175" s="61" t="s">
        <v>27</v>
      </c>
      <c r="B175" s="60" t="s">
        <v>31</v>
      </c>
      <c r="C175" s="46">
        <v>601.6</v>
      </c>
      <c r="D175" s="46">
        <v>615.76</v>
      </c>
      <c r="E175" s="46">
        <v>592.85</v>
      </c>
      <c r="F175" s="46">
        <v>592.85</v>
      </c>
      <c r="G175" s="46">
        <v>592.85</v>
      </c>
      <c r="H175" s="46">
        <v>592.85</v>
      </c>
      <c r="I175" s="46">
        <v>592.85</v>
      </c>
      <c r="J175" s="46">
        <v>592.85</v>
      </c>
      <c r="K175" s="46">
        <v>592.85</v>
      </c>
      <c r="L175" s="46">
        <v>592.85</v>
      </c>
      <c r="M175" s="46">
        <v>592.85</v>
      </c>
      <c r="N175" s="46">
        <v>592.85</v>
      </c>
      <c r="O175" s="50"/>
      <c r="P175" s="50"/>
      <c r="Q175" s="50"/>
      <c r="R175" s="50"/>
      <c r="S175" s="50"/>
      <c r="T175" s="50"/>
    </row>
    <row r="176" spans="1:20" s="7" customFormat="1" ht="18.75" x14ac:dyDescent="0.2">
      <c r="A176" s="19" t="s">
        <v>118</v>
      </c>
      <c r="B176" s="20"/>
      <c r="C176" s="20"/>
      <c r="D176" s="20"/>
      <c r="E176" s="20"/>
      <c r="F176" s="20"/>
      <c r="G176" s="20"/>
      <c r="H176" s="71"/>
      <c r="I176" s="71"/>
      <c r="J176" s="71"/>
      <c r="K176" s="71"/>
      <c r="L176" s="71"/>
      <c r="M176" s="71"/>
      <c r="N176" s="71"/>
      <c r="O176" s="26"/>
      <c r="P176" s="26"/>
      <c r="Q176" s="26"/>
      <c r="R176" s="26"/>
      <c r="S176" s="26"/>
      <c r="T176" s="26"/>
    </row>
    <row r="177" spans="1:20" s="7" customFormat="1" ht="56.25" x14ac:dyDescent="0.3">
      <c r="A177" s="21" t="s">
        <v>28</v>
      </c>
      <c r="B177" s="22"/>
      <c r="C177" s="22"/>
      <c r="D177" s="22"/>
      <c r="E177" s="22"/>
      <c r="F177" s="22"/>
      <c r="G177" s="22"/>
      <c r="H177" s="71"/>
      <c r="I177" s="71"/>
      <c r="J177" s="71"/>
      <c r="K177" s="71"/>
      <c r="L177" s="71"/>
      <c r="M177" s="71"/>
      <c r="N177" s="71"/>
      <c r="O177" s="34"/>
      <c r="P177" s="34"/>
      <c r="Q177" s="34"/>
      <c r="R177" s="34"/>
      <c r="S177" s="34"/>
      <c r="T177" s="34"/>
    </row>
    <row r="178" spans="1:20" ht="18.75" x14ac:dyDescent="0.3">
      <c r="A178" s="15" t="s">
        <v>185</v>
      </c>
      <c r="B178" s="18" t="s">
        <v>14</v>
      </c>
      <c r="C178" s="52" t="s">
        <v>217</v>
      </c>
      <c r="D178" s="52" t="s">
        <v>217</v>
      </c>
      <c r="E178" s="52" t="s">
        <v>217</v>
      </c>
      <c r="F178" s="52" t="s">
        <v>217</v>
      </c>
      <c r="G178" s="52" t="s">
        <v>217</v>
      </c>
      <c r="H178" s="72" t="s">
        <v>217</v>
      </c>
      <c r="I178" s="72" t="s">
        <v>217</v>
      </c>
      <c r="J178" s="72" t="s">
        <v>217</v>
      </c>
      <c r="K178" s="72" t="s">
        <v>217</v>
      </c>
      <c r="L178" s="72" t="s">
        <v>217</v>
      </c>
      <c r="M178" s="72" t="s">
        <v>217</v>
      </c>
      <c r="N178" s="72" t="s">
        <v>217</v>
      </c>
      <c r="O178" s="34"/>
      <c r="P178" s="34"/>
      <c r="Q178" s="34"/>
      <c r="R178" s="34"/>
      <c r="S178" s="34"/>
      <c r="T178" s="34"/>
    </row>
    <row r="179" spans="1:20" ht="18.75" x14ac:dyDescent="0.3">
      <c r="A179" s="15" t="s">
        <v>186</v>
      </c>
      <c r="B179" s="18" t="s">
        <v>14</v>
      </c>
      <c r="C179" s="52" t="s">
        <v>217</v>
      </c>
      <c r="D179" s="52" t="s">
        <v>217</v>
      </c>
      <c r="E179" s="52" t="s">
        <v>217</v>
      </c>
      <c r="F179" s="52" t="s">
        <v>217</v>
      </c>
      <c r="G179" s="52" t="s">
        <v>217</v>
      </c>
      <c r="H179" s="72" t="s">
        <v>217</v>
      </c>
      <c r="I179" s="72" t="s">
        <v>217</v>
      </c>
      <c r="J179" s="72" t="s">
        <v>217</v>
      </c>
      <c r="K179" s="72" t="s">
        <v>217</v>
      </c>
      <c r="L179" s="72" t="s">
        <v>217</v>
      </c>
      <c r="M179" s="72" t="s">
        <v>217</v>
      </c>
      <c r="N179" s="72" t="s">
        <v>217</v>
      </c>
      <c r="O179" s="34"/>
      <c r="P179" s="34"/>
      <c r="Q179" s="34"/>
      <c r="R179" s="34"/>
      <c r="S179" s="34"/>
      <c r="T179" s="34"/>
    </row>
    <row r="180" spans="1:20" ht="18.75" x14ac:dyDescent="0.3">
      <c r="A180" s="15" t="s">
        <v>187</v>
      </c>
      <c r="B180" s="18" t="s">
        <v>14</v>
      </c>
      <c r="C180" s="52" t="s">
        <v>217</v>
      </c>
      <c r="D180" s="52" t="s">
        <v>217</v>
      </c>
      <c r="E180" s="52" t="s">
        <v>217</v>
      </c>
      <c r="F180" s="52" t="s">
        <v>217</v>
      </c>
      <c r="G180" s="52" t="s">
        <v>217</v>
      </c>
      <c r="H180" s="72" t="s">
        <v>217</v>
      </c>
      <c r="I180" s="72" t="s">
        <v>217</v>
      </c>
      <c r="J180" s="72" t="s">
        <v>217</v>
      </c>
      <c r="K180" s="72" t="s">
        <v>217</v>
      </c>
      <c r="L180" s="72" t="s">
        <v>217</v>
      </c>
      <c r="M180" s="72" t="s">
        <v>217</v>
      </c>
      <c r="N180" s="72" t="s">
        <v>217</v>
      </c>
      <c r="O180" s="34"/>
      <c r="P180" s="34"/>
      <c r="Q180" s="34"/>
      <c r="R180" s="34"/>
      <c r="S180" s="34"/>
      <c r="T180" s="34"/>
    </row>
    <row r="181" spans="1:20" ht="37.5" x14ac:dyDescent="0.2">
      <c r="A181" s="21" t="s">
        <v>29</v>
      </c>
      <c r="B181" s="22"/>
      <c r="C181" s="22"/>
      <c r="D181" s="22"/>
      <c r="E181" s="22"/>
      <c r="F181" s="22"/>
      <c r="G181" s="22"/>
      <c r="H181" s="71"/>
      <c r="I181" s="71"/>
      <c r="J181" s="71"/>
      <c r="K181" s="71"/>
      <c r="L181" s="71"/>
      <c r="M181" s="71"/>
      <c r="N181" s="71"/>
      <c r="O181" s="8"/>
      <c r="P181" s="8"/>
      <c r="Q181" s="8"/>
      <c r="R181" s="8"/>
      <c r="S181" s="8"/>
      <c r="T181" s="8"/>
    </row>
    <row r="182" spans="1:20" ht="18.75" x14ac:dyDescent="0.2">
      <c r="A182" s="15" t="s">
        <v>185</v>
      </c>
      <c r="B182" s="18" t="s">
        <v>14</v>
      </c>
      <c r="C182" s="52" t="s">
        <v>217</v>
      </c>
      <c r="D182" s="52" t="s">
        <v>217</v>
      </c>
      <c r="E182" s="52" t="s">
        <v>217</v>
      </c>
      <c r="F182" s="52" t="s">
        <v>217</v>
      </c>
      <c r="G182" s="52" t="s">
        <v>217</v>
      </c>
      <c r="H182" s="72" t="s">
        <v>217</v>
      </c>
      <c r="I182" s="72" t="s">
        <v>217</v>
      </c>
      <c r="J182" s="72" t="s">
        <v>217</v>
      </c>
      <c r="K182" s="72" t="s">
        <v>217</v>
      </c>
      <c r="L182" s="72" t="s">
        <v>217</v>
      </c>
      <c r="M182" s="72" t="s">
        <v>217</v>
      </c>
      <c r="N182" s="72" t="s">
        <v>217</v>
      </c>
      <c r="O182" s="8"/>
      <c r="P182" s="8"/>
      <c r="Q182" s="8"/>
      <c r="R182" s="8"/>
      <c r="S182" s="8"/>
      <c r="T182" s="8"/>
    </row>
    <row r="183" spans="1:20" ht="18.75" x14ac:dyDescent="0.2">
      <c r="A183" s="15" t="s">
        <v>188</v>
      </c>
      <c r="B183" s="18" t="s">
        <v>14</v>
      </c>
      <c r="C183" s="52" t="s">
        <v>217</v>
      </c>
      <c r="D183" s="52" t="s">
        <v>217</v>
      </c>
      <c r="E183" s="52" t="s">
        <v>217</v>
      </c>
      <c r="F183" s="52" t="s">
        <v>217</v>
      </c>
      <c r="G183" s="52" t="s">
        <v>217</v>
      </c>
      <c r="H183" s="72" t="s">
        <v>217</v>
      </c>
      <c r="I183" s="72" t="s">
        <v>217</v>
      </c>
      <c r="J183" s="72" t="s">
        <v>217</v>
      </c>
      <c r="K183" s="72" t="s">
        <v>217</v>
      </c>
      <c r="L183" s="72" t="s">
        <v>217</v>
      </c>
      <c r="M183" s="72" t="s">
        <v>217</v>
      </c>
      <c r="N183" s="72" t="s">
        <v>217</v>
      </c>
      <c r="O183" s="8"/>
      <c r="P183" s="8"/>
      <c r="Q183" s="8"/>
      <c r="R183" s="8"/>
      <c r="S183" s="8"/>
      <c r="T183" s="8"/>
    </row>
    <row r="184" spans="1:20" ht="18.75" x14ac:dyDescent="0.2">
      <c r="A184" s="15" t="s">
        <v>189</v>
      </c>
      <c r="B184" s="18" t="s">
        <v>14</v>
      </c>
      <c r="C184" s="52" t="s">
        <v>217</v>
      </c>
      <c r="D184" s="52" t="s">
        <v>217</v>
      </c>
      <c r="E184" s="52" t="s">
        <v>217</v>
      </c>
      <c r="F184" s="52" t="s">
        <v>217</v>
      </c>
      <c r="G184" s="52" t="s">
        <v>217</v>
      </c>
      <c r="H184" s="72" t="s">
        <v>217</v>
      </c>
      <c r="I184" s="72" t="s">
        <v>217</v>
      </c>
      <c r="J184" s="72" t="s">
        <v>217</v>
      </c>
      <c r="K184" s="72" t="s">
        <v>217</v>
      </c>
      <c r="L184" s="72" t="s">
        <v>217</v>
      </c>
      <c r="M184" s="72" t="s">
        <v>217</v>
      </c>
      <c r="N184" s="72" t="s">
        <v>217</v>
      </c>
      <c r="O184" s="8"/>
      <c r="P184" s="8"/>
      <c r="Q184" s="8"/>
      <c r="R184" s="8"/>
      <c r="S184" s="8"/>
      <c r="T184" s="8"/>
    </row>
    <row r="185" spans="1:20" ht="37.5" x14ac:dyDescent="0.2">
      <c r="A185" s="2" t="s">
        <v>190</v>
      </c>
      <c r="B185" s="1" t="s">
        <v>14</v>
      </c>
      <c r="C185" s="52" t="s">
        <v>217</v>
      </c>
      <c r="D185" s="52" t="s">
        <v>217</v>
      </c>
      <c r="E185" s="52" t="s">
        <v>217</v>
      </c>
      <c r="F185" s="52" t="s">
        <v>217</v>
      </c>
      <c r="G185" s="52" t="s">
        <v>217</v>
      </c>
      <c r="H185" s="72" t="s">
        <v>217</v>
      </c>
      <c r="I185" s="72" t="s">
        <v>217</v>
      </c>
      <c r="J185" s="72" t="s">
        <v>217</v>
      </c>
      <c r="K185" s="72" t="s">
        <v>217</v>
      </c>
      <c r="L185" s="72" t="s">
        <v>217</v>
      </c>
      <c r="M185" s="72" t="s">
        <v>217</v>
      </c>
      <c r="N185" s="72" t="s">
        <v>217</v>
      </c>
      <c r="O185" s="8"/>
      <c r="P185" s="8"/>
      <c r="Q185" s="8"/>
      <c r="R185" s="8"/>
      <c r="S185" s="8"/>
      <c r="T185" s="8"/>
    </row>
    <row r="186" spans="1:20" ht="56.25" x14ac:dyDescent="0.2">
      <c r="A186" s="15" t="s">
        <v>191</v>
      </c>
      <c r="B186" s="18" t="s">
        <v>14</v>
      </c>
      <c r="C186" s="52" t="s">
        <v>217</v>
      </c>
      <c r="D186" s="52" t="s">
        <v>217</v>
      </c>
      <c r="E186" s="52"/>
      <c r="F186" s="52" t="s">
        <v>217</v>
      </c>
      <c r="G186" s="52" t="s">
        <v>217</v>
      </c>
      <c r="H186" s="72" t="s">
        <v>217</v>
      </c>
      <c r="I186" s="72" t="s">
        <v>217</v>
      </c>
      <c r="J186" s="72" t="s">
        <v>217</v>
      </c>
      <c r="K186" s="72" t="s">
        <v>217</v>
      </c>
      <c r="L186" s="72" t="s">
        <v>217</v>
      </c>
      <c r="M186" s="72" t="s">
        <v>217</v>
      </c>
      <c r="N186" s="72" t="s">
        <v>217</v>
      </c>
      <c r="O186" s="8"/>
      <c r="P186" s="8"/>
      <c r="Q186" s="8"/>
      <c r="R186" s="8"/>
      <c r="S186" s="8"/>
      <c r="T186" s="8"/>
    </row>
    <row r="187" spans="1:20" ht="75" x14ac:dyDescent="0.2">
      <c r="A187" s="15" t="s">
        <v>192</v>
      </c>
      <c r="B187" s="18" t="s">
        <v>38</v>
      </c>
      <c r="C187" s="52" t="s">
        <v>217</v>
      </c>
      <c r="D187" s="52" t="s">
        <v>217</v>
      </c>
      <c r="E187" s="52" t="s">
        <v>217</v>
      </c>
      <c r="F187" s="52" t="s">
        <v>217</v>
      </c>
      <c r="G187" s="52" t="s">
        <v>217</v>
      </c>
      <c r="H187" s="72" t="s">
        <v>217</v>
      </c>
      <c r="I187" s="72" t="s">
        <v>217</v>
      </c>
      <c r="J187" s="72" t="s">
        <v>217</v>
      </c>
      <c r="K187" s="72" t="s">
        <v>217</v>
      </c>
      <c r="L187" s="72" t="s">
        <v>217</v>
      </c>
      <c r="M187" s="72" t="s">
        <v>217</v>
      </c>
      <c r="N187" s="72" t="s">
        <v>217</v>
      </c>
      <c r="O187" s="7"/>
      <c r="P187" s="7"/>
      <c r="Q187" s="7"/>
      <c r="R187" s="7"/>
      <c r="S187" s="7"/>
      <c r="T187" s="7"/>
    </row>
    <row r="188" spans="1:20" ht="18.75" x14ac:dyDescent="0.3">
      <c r="A188" s="36"/>
      <c r="B188" s="37"/>
      <c r="C188" s="38"/>
      <c r="D188" s="38"/>
      <c r="E188" s="38"/>
      <c r="F188" s="38"/>
      <c r="G188" s="38"/>
      <c r="H188" s="73"/>
      <c r="I188" s="73"/>
      <c r="J188" s="73"/>
      <c r="K188" s="73"/>
      <c r="L188" s="73"/>
      <c r="M188" s="73"/>
      <c r="N188" s="73"/>
      <c r="O188" s="7"/>
      <c r="P188" s="7"/>
      <c r="Q188" s="7"/>
      <c r="R188" s="7"/>
      <c r="S188" s="7"/>
      <c r="T188" s="7"/>
    </row>
    <row r="189" spans="1:20" ht="18.75" x14ac:dyDescent="0.3">
      <c r="A189" s="6" t="s">
        <v>195</v>
      </c>
      <c r="B189" s="6"/>
      <c r="C189" s="8"/>
      <c r="D189" s="8"/>
      <c r="E189" s="8"/>
      <c r="F189" s="8"/>
      <c r="G189" s="8"/>
      <c r="H189" s="74"/>
      <c r="I189" s="74"/>
      <c r="J189" s="74"/>
      <c r="K189" s="74"/>
      <c r="L189" s="74"/>
      <c r="M189" s="74"/>
      <c r="N189" s="74"/>
      <c r="O189" s="7"/>
      <c r="P189" s="7"/>
      <c r="Q189" s="7"/>
      <c r="R189" s="7"/>
      <c r="S189" s="7"/>
      <c r="T189" s="7"/>
    </row>
    <row r="190" spans="1:20" ht="18.75" x14ac:dyDescent="0.3">
      <c r="A190" s="6" t="s">
        <v>194</v>
      </c>
      <c r="B190" s="6"/>
      <c r="C190" s="8"/>
      <c r="D190" s="8"/>
      <c r="E190" s="8"/>
      <c r="F190" s="8"/>
      <c r="G190" s="8"/>
      <c r="H190" s="74"/>
      <c r="I190" s="74"/>
      <c r="J190" s="74"/>
      <c r="K190" s="74"/>
      <c r="L190" s="74"/>
      <c r="M190" s="74"/>
      <c r="N190" s="74"/>
      <c r="O190" s="7"/>
      <c r="P190" s="7"/>
      <c r="Q190" s="7"/>
      <c r="R190" s="7"/>
      <c r="S190" s="7"/>
      <c r="T190" s="7"/>
    </row>
    <row r="191" spans="1:20" ht="18.75" x14ac:dyDescent="0.3">
      <c r="A191" s="42" t="s">
        <v>193</v>
      </c>
      <c r="B191" s="6"/>
      <c r="C191" s="8"/>
      <c r="D191" s="8"/>
      <c r="E191" s="8"/>
      <c r="F191" s="8"/>
      <c r="G191" s="8"/>
      <c r="H191" s="74"/>
      <c r="I191" s="74"/>
      <c r="J191" s="74"/>
      <c r="K191" s="74"/>
      <c r="L191" s="74"/>
      <c r="M191" s="74"/>
      <c r="N191" s="74"/>
      <c r="O191" s="7"/>
      <c r="P191" s="7"/>
      <c r="Q191" s="7"/>
      <c r="R191" s="7"/>
      <c r="S191" s="7"/>
      <c r="T191" s="7"/>
    </row>
    <row r="192" spans="1:20" ht="18.75" x14ac:dyDescent="0.3">
      <c r="A192" s="5"/>
      <c r="B192" s="6"/>
      <c r="C192" s="7"/>
      <c r="D192" s="7"/>
      <c r="E192" s="7"/>
      <c r="F192" s="7"/>
      <c r="G192" s="7"/>
      <c r="H192" s="48"/>
      <c r="I192" s="7"/>
      <c r="J192" s="7"/>
      <c r="K192" s="48"/>
      <c r="L192" s="7"/>
      <c r="M192" s="7"/>
      <c r="N192" s="48"/>
      <c r="O192" s="7"/>
      <c r="P192" s="7"/>
      <c r="Q192" s="7"/>
      <c r="R192" s="7"/>
      <c r="S192" s="7"/>
      <c r="T192" s="7"/>
    </row>
    <row r="193" spans="1:14" x14ac:dyDescent="0.2">
      <c r="A193" s="7"/>
      <c r="B193" s="8"/>
      <c r="C193" s="7"/>
      <c r="D193" s="7"/>
      <c r="E193" s="7"/>
      <c r="F193" s="7"/>
      <c r="G193" s="7"/>
      <c r="H193" s="48"/>
      <c r="I193" s="7"/>
      <c r="J193" s="7"/>
      <c r="K193" s="48"/>
      <c r="L193" s="7"/>
      <c r="M193" s="7"/>
      <c r="N193" s="48"/>
    </row>
    <row r="194" spans="1:14" x14ac:dyDescent="0.2">
      <c r="A194" s="7"/>
      <c r="B194" s="8"/>
      <c r="C194" s="7"/>
      <c r="D194" s="7"/>
      <c r="E194" s="7"/>
      <c r="F194" s="7"/>
      <c r="G194" s="7"/>
      <c r="H194" s="48"/>
      <c r="I194" s="7"/>
      <c r="J194" s="7"/>
      <c r="K194" s="48"/>
      <c r="L194" s="7"/>
      <c r="M194" s="7"/>
      <c r="N194" s="48"/>
    </row>
    <row r="195" spans="1:14" x14ac:dyDescent="0.2">
      <c r="A195" s="7"/>
      <c r="B195" s="8"/>
      <c r="C195" s="7"/>
      <c r="D195" s="7"/>
      <c r="E195" s="7"/>
      <c r="F195" s="7"/>
      <c r="G195" s="7"/>
      <c r="H195" s="48"/>
      <c r="I195" s="7"/>
      <c r="J195" s="7"/>
      <c r="K195" s="48"/>
      <c r="L195" s="7"/>
      <c r="M195" s="7"/>
      <c r="N195" s="48"/>
    </row>
    <row r="196" spans="1:14" x14ac:dyDescent="0.2">
      <c r="A196" s="7"/>
      <c r="B196" s="8"/>
      <c r="C196" s="7"/>
      <c r="D196" s="7"/>
      <c r="E196" s="7"/>
      <c r="F196" s="7"/>
      <c r="G196" s="7"/>
      <c r="H196" s="48"/>
      <c r="I196" s="7"/>
      <c r="J196" s="7"/>
      <c r="K196" s="48"/>
      <c r="L196" s="7"/>
      <c r="M196" s="7"/>
      <c r="N196" s="48"/>
    </row>
    <row r="197" spans="1:14" x14ac:dyDescent="0.2">
      <c r="A197" s="7"/>
      <c r="B197" s="8"/>
      <c r="C197" s="7"/>
      <c r="D197" s="7"/>
      <c r="E197" s="7"/>
      <c r="F197" s="7"/>
      <c r="G197" s="7"/>
      <c r="H197" s="48"/>
      <c r="I197" s="7"/>
      <c r="J197" s="7"/>
      <c r="K197" s="48"/>
      <c r="L197" s="7"/>
      <c r="M197" s="7"/>
      <c r="N197" s="48"/>
    </row>
  </sheetData>
  <mergeCells count="17">
    <mergeCell ref="A94:N94"/>
    <mergeCell ref="A75:L75"/>
    <mergeCell ref="A65:I65"/>
    <mergeCell ref="A62:E62"/>
    <mergeCell ref="E7:E9"/>
    <mergeCell ref="A6:A9"/>
    <mergeCell ref="I7:K7"/>
    <mergeCell ref="F7:H7"/>
    <mergeCell ref="L1:N1"/>
    <mergeCell ref="A3:N3"/>
    <mergeCell ref="A4:N4"/>
    <mergeCell ref="A5:N5"/>
    <mergeCell ref="F6:N6"/>
    <mergeCell ref="L7:N7"/>
    <mergeCell ref="B6:B9"/>
    <mergeCell ref="C7:C9"/>
    <mergeCell ref="D7:D9"/>
  </mergeCells>
  <printOptions horizontalCentered="1" verticalCentered="1"/>
  <pageMargins left="0" right="0" top="0" bottom="0" header="0" footer="0"/>
  <pageSetup paperSize="9" scale="44" orientation="landscape" useFirstPageNumber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akmrsk_Cherbina_EA</cp:lastModifiedBy>
  <cp:lastPrinted>2023-11-13T09:26:25Z</cp:lastPrinted>
  <dcterms:created xsi:type="dcterms:W3CDTF">2013-05-25T16:45:04Z</dcterms:created>
  <dcterms:modified xsi:type="dcterms:W3CDTF">2023-11-13T09:30:27Z</dcterms:modified>
</cp:coreProperties>
</file>