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0080"/>
  </bookViews>
  <sheets>
    <sheet name="1" sheetId="2" r:id="rId1"/>
    <sheet name="2.1" sheetId="3" r:id="rId2"/>
    <sheet name="2.2" sheetId="4" r:id="rId3"/>
    <sheet name="2.3" sheetId="8" r:id="rId4"/>
    <sheet name="2.4" sheetId="7" r:id="rId5"/>
    <sheet name="3" sheetId="6" r:id="rId6"/>
  </sheets>
  <definedNames>
    <definedName name="_xlnm.Print_Titles" localSheetId="0">'1'!$15:$18</definedName>
    <definedName name="_xlnm.Print_Titles" localSheetId="1">'2.1'!$14:$18</definedName>
    <definedName name="_xlnm.Print_Titles" localSheetId="2">'2.2'!$14:$18</definedName>
    <definedName name="_xlnm.Print_Titles" localSheetId="3">'2.3'!$14:$18</definedName>
    <definedName name="_xlnm.Print_Titles" localSheetId="4">'2.4'!$14:$18</definedName>
    <definedName name="_xlnm.Print_Area" localSheetId="0">'1'!$A$1:$V$60</definedName>
  </definedNames>
  <calcPr calcId="125725"/>
</workbook>
</file>

<file path=xl/calcChain.xml><?xml version="1.0" encoding="utf-8"?>
<calcChain xmlns="http://schemas.openxmlformats.org/spreadsheetml/2006/main">
  <c r="P36" i="2"/>
  <c r="P34"/>
  <c r="P35"/>
  <c r="P30"/>
  <c r="L49"/>
  <c r="K49"/>
  <c r="J49"/>
  <c r="I49"/>
  <c r="L48"/>
  <c r="K48"/>
  <c r="J48"/>
  <c r="I48"/>
  <c r="L31"/>
  <c r="K31"/>
  <c r="J31"/>
  <c r="I31"/>
  <c r="T47" i="7"/>
  <c r="T48" s="1"/>
  <c r="Q47"/>
  <c r="Q48" s="1"/>
  <c r="K47"/>
  <c r="K48" s="1"/>
  <c r="E47"/>
  <c r="E48" s="1"/>
  <c r="D46"/>
  <c r="D43"/>
  <c r="D42"/>
  <c r="D39"/>
  <c r="D35"/>
  <c r="D34"/>
  <c r="D30"/>
  <c r="D29"/>
  <c r="D28"/>
  <c r="D25"/>
  <c r="D24"/>
  <c r="D23"/>
  <c r="D22"/>
  <c r="AB48" i="8"/>
  <c r="AA48"/>
  <c r="L48"/>
  <c r="O47"/>
  <c r="L47"/>
  <c r="I47"/>
  <c r="I48" s="1"/>
  <c r="AB30"/>
  <c r="AA30"/>
  <c r="O30"/>
  <c r="O48" s="1"/>
  <c r="I30"/>
  <c r="E30"/>
  <c r="E29"/>
  <c r="E25"/>
  <c r="M48" i="4"/>
  <c r="F48"/>
  <c r="S47"/>
  <c r="S48" s="1"/>
  <c r="Q47"/>
  <c r="Q48" s="1"/>
  <c r="M47"/>
  <c r="F47"/>
  <c r="D46"/>
  <c r="D45"/>
  <c r="F45" i="3" s="1"/>
  <c r="E45" s="1"/>
  <c r="D44" i="4"/>
  <c r="D43"/>
  <c r="F43" i="3" s="1"/>
  <c r="E43" s="1"/>
  <c r="D42" i="4"/>
  <c r="D41"/>
  <c r="D40"/>
  <c r="F40" i="3" s="1"/>
  <c r="E40" s="1"/>
  <c r="D39" i="4"/>
  <c r="D38"/>
  <c r="D47" s="1"/>
  <c r="D48" s="1"/>
  <c r="D37"/>
  <c r="D36"/>
  <c r="D35"/>
  <c r="D34"/>
  <c r="F34" i="3" s="1"/>
  <c r="E34" s="1"/>
  <c r="D33" i="4"/>
  <c r="S25"/>
  <c r="M25"/>
  <c r="F25"/>
  <c r="D25"/>
  <c r="D24"/>
  <c r="D23"/>
  <c r="F23" i="3" s="1"/>
  <c r="E23" s="1"/>
  <c r="P24" i="2" s="1"/>
  <c r="D22" i="4"/>
  <c r="D21"/>
  <c r="E46" i="3"/>
  <c r="E33"/>
  <c r="E29"/>
  <c r="E28"/>
  <c r="AD47" i="7"/>
  <c r="AC47"/>
  <c r="AB47"/>
  <c r="AA47"/>
  <c r="Z47"/>
  <c r="Y47"/>
  <c r="X47"/>
  <c r="W47"/>
  <c r="W48" s="1"/>
  <c r="V47"/>
  <c r="U47"/>
  <c r="S47"/>
  <c r="P47"/>
  <c r="O47"/>
  <c r="O48" s="1"/>
  <c r="N47"/>
  <c r="M47"/>
  <c r="J47"/>
  <c r="I47"/>
  <c r="H47"/>
  <c r="G47"/>
  <c r="F47"/>
  <c r="F47" i="8"/>
  <c r="F48" s="1"/>
  <c r="G47"/>
  <c r="H47"/>
  <c r="J47"/>
  <c r="K47"/>
  <c r="M47"/>
  <c r="N47"/>
  <c r="P47"/>
  <c r="Q47"/>
  <c r="Q48" s="1"/>
  <c r="S47"/>
  <c r="T47"/>
  <c r="U47"/>
  <c r="V47"/>
  <c r="W47"/>
  <c r="X47"/>
  <c r="X47" i="3"/>
  <c r="W47"/>
  <c r="V47"/>
  <c r="U47"/>
  <c r="T47"/>
  <c r="S47"/>
  <c r="R47"/>
  <c r="Q47"/>
  <c r="P47"/>
  <c r="O47"/>
  <c r="N47"/>
  <c r="M47"/>
  <c r="L47"/>
  <c r="K47"/>
  <c r="J47"/>
  <c r="I47"/>
  <c r="H47"/>
  <c r="G47"/>
  <c r="F20" i="6"/>
  <c r="G20"/>
  <c r="H20"/>
  <c r="I20"/>
  <c r="J20"/>
  <c r="K20"/>
  <c r="L20"/>
  <c r="M20"/>
  <c r="N20"/>
  <c r="O20"/>
  <c r="H48" i="7"/>
  <c r="L48"/>
  <c r="P48"/>
  <c r="U48"/>
  <c r="Y48"/>
  <c r="F48"/>
  <c r="G48"/>
  <c r="I48"/>
  <c r="J48"/>
  <c r="L47"/>
  <c r="M48"/>
  <c r="N48"/>
  <c r="S48"/>
  <c r="V48"/>
  <c r="X48"/>
  <c r="Z48"/>
  <c r="AA48"/>
  <c r="AB48"/>
  <c r="R34"/>
  <c r="R35"/>
  <c r="R36"/>
  <c r="D36" s="1"/>
  <c r="R37"/>
  <c r="D37" s="1"/>
  <c r="R38"/>
  <c r="D38" s="1"/>
  <c r="R39"/>
  <c r="R40"/>
  <c r="D40" s="1"/>
  <c r="R41"/>
  <c r="D41" s="1"/>
  <c r="R42"/>
  <c r="R43"/>
  <c r="R44"/>
  <c r="D44" s="1"/>
  <c r="D47" s="1"/>
  <c r="R45"/>
  <c r="D45" s="1"/>
  <c r="R33"/>
  <c r="R47" s="1"/>
  <c r="R48" s="1"/>
  <c r="R34" i="8"/>
  <c r="E34" s="1"/>
  <c r="R35"/>
  <c r="E35" s="1"/>
  <c r="R36"/>
  <c r="E36" s="1"/>
  <c r="R37"/>
  <c r="E37" s="1"/>
  <c r="R38"/>
  <c r="E38" s="1"/>
  <c r="R39"/>
  <c r="E39" s="1"/>
  <c r="R40"/>
  <c r="E40" s="1"/>
  <c r="R41"/>
  <c r="E41" s="1"/>
  <c r="R42"/>
  <c r="E42" s="1"/>
  <c r="R43"/>
  <c r="E43" s="1"/>
  <c r="R44"/>
  <c r="E44" s="1"/>
  <c r="R45"/>
  <c r="E45" s="1"/>
  <c r="R33"/>
  <c r="E33" s="1"/>
  <c r="G48"/>
  <c r="H48"/>
  <c r="M48"/>
  <c r="P48"/>
  <c r="U48"/>
  <c r="K48"/>
  <c r="N48"/>
  <c r="S48"/>
  <c r="T48"/>
  <c r="W48"/>
  <c r="X48"/>
  <c r="F35" i="3"/>
  <c r="E35" s="1"/>
  <c r="F36"/>
  <c r="E36" s="1"/>
  <c r="F37"/>
  <c r="E37" s="1"/>
  <c r="F39"/>
  <c r="E39" s="1"/>
  <c r="F41"/>
  <c r="E41" s="1"/>
  <c r="F42"/>
  <c r="E42" s="1"/>
  <c r="F44"/>
  <c r="E44" s="1"/>
  <c r="F33"/>
  <c r="E28" i="8"/>
  <c r="J26" i="2"/>
  <c r="K26"/>
  <c r="L26"/>
  <c r="I26"/>
  <c r="AB25" i="8"/>
  <c r="F25"/>
  <c r="G25"/>
  <c r="H25"/>
  <c r="I25"/>
  <c r="J25"/>
  <c r="K25"/>
  <c r="L25"/>
  <c r="M25"/>
  <c r="N25"/>
  <c r="O25"/>
  <c r="P25"/>
  <c r="Q25"/>
  <c r="R25"/>
  <c r="S25"/>
  <c r="T25"/>
  <c r="U25"/>
  <c r="V25"/>
  <c r="V48" s="1"/>
  <c r="W25"/>
  <c r="X25"/>
  <c r="Y25"/>
  <c r="Z25"/>
  <c r="AC25"/>
  <c r="E21"/>
  <c r="E22"/>
  <c r="E23"/>
  <c r="E24"/>
  <c r="F21" i="3"/>
  <c r="E21" s="1"/>
  <c r="P22" i="2" s="1"/>
  <c r="F22" i="3"/>
  <c r="E22" s="1"/>
  <c r="P23" i="2" s="1"/>
  <c r="F24" i="3"/>
  <c r="E47" i="8" l="1"/>
  <c r="E48" s="1"/>
  <c r="F38" i="3"/>
  <c r="E38" s="1"/>
  <c r="D33" i="7"/>
  <c r="D48" s="1"/>
  <c r="R47" i="8"/>
  <c r="R48" s="1"/>
  <c r="T23" i="2"/>
  <c r="U23" s="1"/>
  <c r="E47" i="3"/>
  <c r="E24"/>
  <c r="E30"/>
  <c r="T29" i="2"/>
  <c r="T31" s="1"/>
  <c r="T24"/>
  <c r="U24" s="1"/>
  <c r="J48" i="8"/>
  <c r="U34" i="2"/>
  <c r="T43"/>
  <c r="P43" s="1"/>
  <c r="U43" s="1"/>
  <c r="T39"/>
  <c r="P39" s="1"/>
  <c r="U39" s="1"/>
  <c r="T35"/>
  <c r="T46"/>
  <c r="P46" s="1"/>
  <c r="U46" s="1"/>
  <c r="T38"/>
  <c r="P38" s="1"/>
  <c r="U38" s="1"/>
  <c r="T41"/>
  <c r="P41" s="1"/>
  <c r="U41" s="1"/>
  <c r="T44"/>
  <c r="P44" s="1"/>
  <c r="U44" s="1"/>
  <c r="T40"/>
  <c r="P40" s="1"/>
  <c r="U40" s="1"/>
  <c r="T36"/>
  <c r="U36" s="1"/>
  <c r="T45"/>
  <c r="P45" s="1"/>
  <c r="U45" s="1"/>
  <c r="T37"/>
  <c r="P37" s="1"/>
  <c r="U37" s="1"/>
  <c r="T42"/>
  <c r="P42" s="1"/>
  <c r="U42" s="1"/>
  <c r="P29"/>
  <c r="P31" s="1"/>
  <c r="T25" l="1"/>
  <c r="P25"/>
  <c r="P26" s="1"/>
  <c r="T48"/>
  <c r="P48"/>
  <c r="U29"/>
  <c r="P18" i="6"/>
  <c r="F25" i="3"/>
  <c r="G25"/>
  <c r="H25"/>
  <c r="I25"/>
  <c r="I48" s="1"/>
  <c r="J25"/>
  <c r="K25"/>
  <c r="L25"/>
  <c r="M25"/>
  <c r="N25"/>
  <c r="O25"/>
  <c r="P25"/>
  <c r="Q25"/>
  <c r="R25"/>
  <c r="S25"/>
  <c r="T25"/>
  <c r="U25"/>
  <c r="V25"/>
  <c r="W25"/>
  <c r="X25"/>
  <c r="J48"/>
  <c r="P47" i="4"/>
  <c r="E47"/>
  <c r="D21" i="7"/>
  <c r="T22" i="2" s="1"/>
  <c r="P49" l="1"/>
  <c r="U25"/>
  <c r="U35"/>
  <c r="Q19" i="6"/>
  <c r="U22" i="2"/>
  <c r="T26"/>
  <c r="T49" s="1"/>
  <c r="AA25" i="8"/>
  <c r="Q18" i="6"/>
  <c r="E25" i="3"/>
  <c r="E48" s="1"/>
  <c r="P17" i="6" l="1"/>
  <c r="Q17" l="1"/>
  <c r="Q20" s="1"/>
  <c r="P20"/>
</calcChain>
</file>

<file path=xl/sharedStrings.xml><?xml version="1.0" encoding="utf-8"?>
<sst xmlns="http://schemas.openxmlformats.org/spreadsheetml/2006/main" count="633" uniqueCount="184">
  <si>
    <t>КРАТКОСРОЧНЫЙ  ПЛАН</t>
  </si>
  <si>
    <t xml:space="preserve">   реализации региональной программы капитального ремонта общего имущества в многоквартирных домах, расположенных на территории Ставропольского края, на 2017-2019 годы</t>
  </si>
  <si>
    <t>Таблица 1</t>
  </si>
  <si>
    <t>Таблица 2.1</t>
  </si>
  <si>
    <t>Таблица 3</t>
  </si>
  <si>
    <t>Перечень многоквартирных домов которые подлежат капитальному ремонту</t>
  </si>
  <si>
    <t>Реестр многоквартирных домов по видам ремонта внутридомовых инженерных систем и установки коллективных (общедомовых) приборов учета и узлов управления</t>
  </si>
  <si>
    <t>Планируемые показатели выполнения работ по капитальному ремонту многоквартирных домов</t>
  </si>
  <si>
    <t>№ п/п
по КП</t>
  </si>
  <si>
    <t>№ п/п
по МО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</si>
  <si>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</si>
  <si>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</si>
  <si>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</si>
  <si>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</si>
  <si>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</si>
  <si>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</si>
  <si>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</si>
  <si>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</si>
  <si>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</si>
  <si>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</si>
  <si>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Стоимость капитального ремонта ВСЕГО</t>
  </si>
  <si>
    <t>виды, установленные частью 1 статьи 166 Жилищного Кодекса Российской Федерации</t>
  </si>
  <si>
    <t>виды, установленные нормативным правовым актом субъекта Российской Федерации</t>
  </si>
  <si>
    <t>ремонт внутридомовых инженерных систем</t>
  </si>
  <si>
    <t>в том числе:</t>
  </si>
  <si>
    <t>установка коллективных (общедомовых) ПУ и УУ</t>
  </si>
  <si>
    <t>№ п/п</t>
  </si>
  <si>
    <t>Наименование муниципального образования</t>
  </si>
  <si>
    <t>Общая площадь МКД, всего</t>
  </si>
  <si>
    <t>Количество МКД</t>
  </si>
  <si>
    <t>ввода в эксплуатацию</t>
  </si>
  <si>
    <t>завершение последнего капитального ремонта</t>
  </si>
  <si>
    <t>всего: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</si>
  <si>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</si>
  <si>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</si>
  <si>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</si>
  <si>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</si>
  <si>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</si>
  <si>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фасада</t>
  </si>
  <si>
    <t>переустройство невентилируемой крыши на вентилируемую крышу, устройство выходов на кровлю</t>
  </si>
  <si>
    <t>водоотведение</t>
  </si>
  <si>
    <t>горячего водоснабжения</t>
  </si>
  <si>
    <t>в том числе</t>
  </si>
  <si>
    <t>холодного водоснабжения</t>
  </si>
  <si>
    <t>теплоснабжение</t>
  </si>
  <si>
    <t>электроснабжение</t>
  </si>
  <si>
    <t>ПУ
 горячего водоснабжения</t>
  </si>
  <si>
    <t>ПУ 
холодного водоснабжения</t>
  </si>
  <si>
    <t>ПУ 
газоснабжения</t>
  </si>
  <si>
    <t>ПУ 
теплоснабжения</t>
  </si>
  <si>
    <t>ПУ электроснабжения</t>
  </si>
  <si>
    <t>за счет средств Фонда</t>
  </si>
  <si>
    <t>за счет средств местного бюджета</t>
  </si>
  <si>
    <t>инженерные сети</t>
  </si>
  <si>
    <t>водоподогреватель</t>
  </si>
  <si>
    <t>I квартал</t>
  </si>
  <si>
    <t>II квартал</t>
  </si>
  <si>
    <t>III квартал</t>
  </si>
  <si>
    <t>IV квартал</t>
  </si>
  <si>
    <t>кв.м</t>
  </si>
  <si>
    <t>чел.</t>
  </si>
  <si>
    <t>руб.</t>
  </si>
  <si>
    <t>руб./кв.м</t>
  </si>
  <si>
    <t>ед.</t>
  </si>
  <si>
    <t>кв.м.</t>
  </si>
  <si>
    <t>куб.м.</t>
  </si>
  <si>
    <t>п.м.</t>
  </si>
  <si>
    <t>Балтийский сельсовет Курский муниципальный район</t>
  </si>
  <si>
    <t>таблица 2.2</t>
  </si>
  <si>
    <t>Способ формирования 
фонда капитального 
ремонта (РО/СпСч)</t>
  </si>
  <si>
    <t>Количество жителей, зарегистрированных в МКД                                              на дату утверждения краткосрочного плана</t>
  </si>
  <si>
    <t>замена плоской крыши на скатную без цели жилого использования (чердак)</t>
  </si>
  <si>
    <t>Реестр многоквартирных домов, которые подлежат капитальному ремонту по видам ремонта</t>
  </si>
  <si>
    <t>газоснабже-ние</t>
  </si>
  <si>
    <t>за счет средств бюджета субъекта                                          Российской Федерации</t>
  </si>
  <si>
    <t>за счет средств собственников                                                        помещений в МКД</t>
  </si>
  <si>
    <t>в том числе жилых помещений, находящихся                                               в собственности граждан</t>
  </si>
  <si>
    <t>Удельная стоимость капитального ремонта                                                           1 кв. м общей площади помещений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</si>
  <si>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</si>
  <si>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</si>
  <si>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</si>
  <si>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 xml:space="preserve"> </t>
  </si>
  <si>
    <t>Сведения об объектах культурного наследия (ОКН)</t>
  </si>
  <si>
    <t>проверка достоверности определения сметной стоимости капитального
 ремонта *</t>
  </si>
  <si>
    <t xml:space="preserve"> разработка и (или) проведение экспертизы проектной документации для капитального ремонта *</t>
  </si>
  <si>
    <t>другие виды</t>
  </si>
  <si>
    <t>осуществление строительного контроля *</t>
  </si>
  <si>
    <t>Стоимость  ВСЕГО</t>
  </si>
  <si>
    <t>стоимость ВСЕГО</t>
  </si>
  <si>
    <t>Таблица 2.3</t>
  </si>
  <si>
    <t>таблица 2.4</t>
  </si>
  <si>
    <t xml:space="preserve">ФОРМА </t>
  </si>
  <si>
    <t>Капитального ремонта общего имущетсва многоквартирных домов, расположенных на территриии   Кировского городского округа  Ставропольского края на 2020-2022 годы</t>
  </si>
  <si>
    <t xml:space="preserve">                             2020 год</t>
  </si>
  <si>
    <t xml:space="preserve">                                            Кировский городской округ</t>
  </si>
  <si>
    <t xml:space="preserve">   Кировский городской округ</t>
  </si>
  <si>
    <t>г. Новопавловск, ул. Красноармейская, д.53</t>
  </si>
  <si>
    <t>РО</t>
  </si>
  <si>
    <t>кирпичные</t>
  </si>
  <si>
    <t>нет</t>
  </si>
  <si>
    <t>г. Новопавловск, ул. Комсомольская, д.73</t>
  </si>
  <si>
    <t>г. Новопавловск, ул. Садовая, д.101</t>
  </si>
  <si>
    <t>п. Комсомолец, ул. Ленина, д.23</t>
  </si>
  <si>
    <t>прочие</t>
  </si>
  <si>
    <t>г. Новопавловск, ул. Восточная, д.16</t>
  </si>
  <si>
    <t xml:space="preserve">                год проведения работ</t>
  </si>
  <si>
    <t xml:space="preserve">                                           2020 год</t>
  </si>
  <si>
    <t xml:space="preserve">              Кировский городской округ</t>
  </si>
  <si>
    <t xml:space="preserve">                     2020 год</t>
  </si>
  <si>
    <t xml:space="preserve"> Кировский городской округ</t>
  </si>
  <si>
    <t xml:space="preserve">                            2020 год</t>
  </si>
  <si>
    <t xml:space="preserve">                 Кировский городской округ</t>
  </si>
  <si>
    <t xml:space="preserve">                         2020 год</t>
  </si>
  <si>
    <t xml:space="preserve">           Кировский городской округ</t>
  </si>
  <si>
    <t xml:space="preserve"> 2020 год</t>
  </si>
  <si>
    <t>г. Новопавловск, ул.  Комсомольская, д.73</t>
  </si>
  <si>
    <t>Итого по Кировскому городскому округу за 2020 год</t>
  </si>
  <si>
    <t>г. Новопавловск, ул.  Восточная, д.16</t>
  </si>
  <si>
    <t xml:space="preserve"> Итого по Кировскому городскому округу за 2020 год</t>
  </si>
  <si>
    <t>Кировский городской округ</t>
  </si>
  <si>
    <t xml:space="preserve"> 2021 год</t>
  </si>
  <si>
    <t>2022 год</t>
  </si>
  <si>
    <t>Итого по  Кировскому городскому округу:</t>
  </si>
  <si>
    <t xml:space="preserve">                         2021 год</t>
  </si>
  <si>
    <t>г. Новопавловск, ул.Центральная, д. 39</t>
  </si>
  <si>
    <t xml:space="preserve">                         2022 год</t>
  </si>
  <si>
    <t xml:space="preserve">                 Итого по Кировскому городскому округу за 2020 год</t>
  </si>
  <si>
    <t xml:space="preserve">   Итого по Кировскому городскому округу за 2021 год</t>
  </si>
  <si>
    <t xml:space="preserve">                Итого по Кировскому городскому округу за 2021 год</t>
  </si>
  <si>
    <t>г. Новопавловск, ул. Лесная, д.3</t>
  </si>
  <si>
    <t>г. Новопавловск, ул. Садовая, д.108</t>
  </si>
  <si>
    <t>г. Новопавловск, ул. Центральная, д.39</t>
  </si>
  <si>
    <t>г. Новопавловск, ул. Восточная, 18</t>
  </si>
  <si>
    <t>п. Коммаяк, ул. Ленина, д.38</t>
  </si>
  <si>
    <t>г. Новопавловск, ул. Восточная, д.5</t>
  </si>
  <si>
    <t>г. Новопавловск, ул. Зеленая, д.2</t>
  </si>
  <si>
    <t>г. Новопавловск, ул. Зеленая, д.4</t>
  </si>
  <si>
    <t>г. Новопавловск, ул. Мира, д.135</t>
  </si>
  <si>
    <t>г. Новопавловск, ул. Мира, д.143</t>
  </si>
  <si>
    <t>Итого по Кировскому городскому округу за 2022 год</t>
  </si>
  <si>
    <t xml:space="preserve">Итого по Кировскому городскому округу:  </t>
  </si>
  <si>
    <t>г. Новопавловск, ул. Мира, д.137</t>
  </si>
  <si>
    <t xml:space="preserve">                     2021 год</t>
  </si>
  <si>
    <t xml:space="preserve">               Кировский городской округ</t>
  </si>
  <si>
    <t>Итого по Кировскому городскому округу за 2021 год</t>
  </si>
  <si>
    <t xml:space="preserve">                   2022 год</t>
  </si>
  <si>
    <t>4.</t>
  </si>
  <si>
    <t>г. Новопавловск, ул. Восточная, д.18</t>
  </si>
  <si>
    <r>
      <t xml:space="preserve">          </t>
    </r>
    <r>
      <rPr>
        <sz val="10"/>
        <rFont val="Times New Roman"/>
        <family val="1"/>
        <charset val="204"/>
      </rPr>
      <t>Итого по Кировскому городскому округу за 2022 год</t>
    </r>
  </si>
  <si>
    <t>Итого по Кировскому городскому округу:</t>
  </si>
  <si>
    <r>
      <t xml:space="preserve">           </t>
    </r>
    <r>
      <rPr>
        <sz val="10"/>
        <rFont val="Times New Roman"/>
        <family val="1"/>
        <charset val="204"/>
      </rPr>
      <t>Кировский городской округ</t>
    </r>
  </si>
  <si>
    <t xml:space="preserve"> п. Коммаяк, ул. Ленина, д.38</t>
  </si>
  <si>
    <t>г. Новопавловск, ул. Мира, д. 143</t>
  </si>
  <si>
    <t xml:space="preserve">                                2020 год</t>
  </si>
  <si>
    <r>
      <t xml:space="preserve">                        </t>
    </r>
    <r>
      <rPr>
        <sz val="10"/>
        <color theme="1"/>
        <rFont val="Times New Roman"/>
        <family val="1"/>
        <charset val="204"/>
      </rPr>
      <t>2021 год</t>
    </r>
  </si>
  <si>
    <t xml:space="preserve">            Кировский городской округ</t>
  </si>
  <si>
    <t xml:space="preserve">                                2022 год</t>
  </si>
  <si>
    <t xml:space="preserve">             Кировский городской округ</t>
  </si>
  <si>
    <t>г. Новопавловск, ул. Лесная,, д.3</t>
  </si>
  <si>
    <t>6.</t>
  </si>
  <si>
    <t xml:space="preserve">       </t>
  </si>
  <si>
    <t xml:space="preserve">             2021 год</t>
  </si>
  <si>
    <t>г. Новопавловск, ул.Центральная, д.39</t>
  </si>
  <si>
    <t xml:space="preserve">         Кировский городской округ</t>
  </si>
  <si>
    <t>Управляющий делами администрации Кировского городского округа Ставропольского края</t>
  </si>
  <si>
    <t>М-Т.З. Магомедов</t>
  </si>
  <si>
    <t xml:space="preserve">       Управляющий делами администрации Кировского городского округа Ставропольского края</t>
  </si>
  <si>
    <t xml:space="preserve"> М-Т.З. Магомедов</t>
  </si>
  <si>
    <r>
      <t xml:space="preserve"> </t>
    </r>
    <r>
      <rPr>
        <sz val="10"/>
        <color theme="1"/>
        <rFont val="Times New Roman"/>
        <family val="1"/>
        <charset val="204"/>
      </rPr>
      <t>Управляющий делами администрации Кировского городского округа Ставропольского края</t>
    </r>
  </si>
  <si>
    <t xml:space="preserve">    </t>
  </si>
  <si>
    <t xml:space="preserve">   </t>
  </si>
  <si>
    <t xml:space="preserve">                               Управляющий делами администрации Кировского городского округа Ставропольского края</t>
  </si>
  <si>
    <t xml:space="preserve">                                                                                                                                            М-Т.З. Магомедов</t>
  </si>
  <si>
    <t xml:space="preserve">  </t>
  </si>
  <si>
    <t xml:space="preserve">                         Управляющий делами администрации Кировского городского округа Ставропольского  края</t>
  </si>
  <si>
    <t>муниципальных краткосрочных (сроком на три года) планов реализации региональной программы</t>
  </si>
  <si>
    <t xml:space="preserve">УТВЕРЖДЕН                                                 постановлением администрации Кировского городского округа Ставропольского края </t>
  </si>
  <si>
    <t xml:space="preserve">            </t>
  </si>
  <si>
    <t>Итого по Кировскому городскому округу</t>
  </si>
  <si>
    <t xml:space="preserve">                  Кировский городской округ</t>
  </si>
  <si>
    <t xml:space="preserve">                        2020 год</t>
  </si>
  <si>
    <t xml:space="preserve">                      2021 год</t>
  </si>
  <si>
    <t>г. Новопавловск, ул.  Красноармейская, д.53</t>
  </si>
  <si>
    <t xml:space="preserve">г. Новопавловск, ул.Комсомольская, д.73 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</si>
</sst>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\ _₽"/>
    <numFmt numFmtId="166" formatCode="#,##0.000"/>
    <numFmt numFmtId="167" formatCode="#,##0\ _₽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296">
    <xf numFmtId="0" fontId="0" fillId="0" borderId="0" xfId="0"/>
    <xf numFmtId="0" fontId="4" fillId="0" borderId="0" xfId="2" applyFont="1" applyBorder="1"/>
    <xf numFmtId="0" fontId="4" fillId="0" borderId="0" xfId="2" applyFont="1" applyBorder="1" applyAlignment="1"/>
    <xf numFmtId="3" fontId="4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0" fontId="3" fillId="0" borderId="0" xfId="2" applyFont="1" applyBorder="1"/>
    <xf numFmtId="0" fontId="3" fillId="0" borderId="0" xfId="2" applyFont="1" applyFill="1" applyBorder="1"/>
    <xf numFmtId="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4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/>
    <xf numFmtId="3" fontId="4" fillId="0" borderId="0" xfId="2" applyNumberFormat="1" applyFont="1" applyFill="1" applyBorder="1"/>
    <xf numFmtId="4" fontId="4" fillId="0" borderId="0" xfId="2" applyNumberFormat="1" applyFont="1" applyFill="1" applyBorder="1"/>
    <xf numFmtId="0" fontId="3" fillId="0" borderId="1" xfId="2" applyFont="1" applyBorder="1"/>
    <xf numFmtId="3" fontId="8" fillId="0" borderId="1" xfId="4" applyNumberFormat="1" applyFont="1" applyBorder="1" applyAlignment="1">
      <alignment horizontal="center" vertical="center" wrapText="1"/>
    </xf>
    <xf numFmtId="1" fontId="3" fillId="0" borderId="8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4" fontId="10" fillId="2" borderId="1" xfId="4" applyNumberFormat="1" applyFont="1" applyFill="1" applyBorder="1" applyAlignment="1">
      <alignment vertical="center"/>
    </xf>
    <xf numFmtId="0" fontId="3" fillId="0" borderId="1" xfId="2" applyFont="1" applyBorder="1" applyAlignment="1">
      <alignment wrapText="1"/>
    </xf>
    <xf numFmtId="3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14" fontId="3" fillId="0" borderId="1" xfId="2" applyNumberFormat="1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4" fontId="3" fillId="0" borderId="1" xfId="2" applyNumberFormat="1" applyFont="1" applyFill="1" applyBorder="1" applyAlignment="1">
      <alignment horizontal="right"/>
    </xf>
    <xf numFmtId="3" fontId="10" fillId="0" borderId="1" xfId="4" applyNumberFormat="1" applyFont="1" applyFill="1" applyBorder="1" applyAlignment="1">
      <alignment horizontal="right" vertical="center"/>
    </xf>
    <xf numFmtId="4" fontId="8" fillId="0" borderId="1" xfId="4" applyNumberFormat="1" applyFont="1" applyFill="1" applyBorder="1" applyAlignment="1">
      <alignment horizontal="right" vertical="center"/>
    </xf>
    <xf numFmtId="4" fontId="10" fillId="0" borderId="1" xfId="4" applyNumberFormat="1" applyFont="1" applyFill="1" applyBorder="1" applyAlignment="1">
      <alignment horizontal="right" vertical="center"/>
    </xf>
    <xf numFmtId="0" fontId="6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2" fillId="0" borderId="1" xfId="1" applyFill="1" applyBorder="1" applyAlignment="1">
      <alignment wrapText="1"/>
    </xf>
    <xf numFmtId="1" fontId="9" fillId="0" borderId="1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1" fontId="10" fillId="3" borderId="1" xfId="3" applyNumberFormat="1" applyFont="1" applyFill="1" applyBorder="1" applyAlignment="1">
      <alignment horizontal="left" vertical="center"/>
    </xf>
    <xf numFmtId="1" fontId="10" fillId="0" borderId="1" xfId="3" applyNumberFormat="1" applyFont="1" applyFill="1" applyBorder="1" applyAlignment="1">
      <alignment horizontal="left" vertical="center"/>
    </xf>
    <xf numFmtId="4" fontId="10" fillId="0" borderId="1" xfId="3" applyNumberFormat="1" applyFont="1" applyFill="1" applyBorder="1" applyAlignment="1">
      <alignment horizontal="right" vertical="center"/>
    </xf>
    <xf numFmtId="3" fontId="10" fillId="0" borderId="1" xfId="3" applyNumberFormat="1" applyFont="1" applyFill="1" applyBorder="1" applyAlignment="1">
      <alignment horizontal="right" vertical="center"/>
    </xf>
    <xf numFmtId="3" fontId="8" fillId="0" borderId="1" xfId="3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center"/>
    </xf>
    <xf numFmtId="4" fontId="3" fillId="0" borderId="1" xfId="2" applyNumberFormat="1" applyFont="1" applyFill="1" applyBorder="1"/>
    <xf numFmtId="0" fontId="3" fillId="0" borderId="1" xfId="2" applyFont="1" applyBorder="1" applyAlignment="1"/>
    <xf numFmtId="0" fontId="3" fillId="0" borderId="7" xfId="2" applyFont="1" applyBorder="1"/>
    <xf numFmtId="0" fontId="3" fillId="0" borderId="7" xfId="2" applyFont="1" applyBorder="1" applyAlignment="1"/>
    <xf numFmtId="3" fontId="3" fillId="0" borderId="7" xfId="2" applyNumberFormat="1" applyFont="1" applyBorder="1" applyAlignment="1">
      <alignment horizontal="right"/>
    </xf>
    <xf numFmtId="4" fontId="3" fillId="0" borderId="7" xfId="2" applyNumberFormat="1" applyFont="1" applyBorder="1" applyAlignment="1">
      <alignment horizontal="right"/>
    </xf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0" fontId="3" fillId="0" borderId="5" xfId="2" applyFont="1" applyBorder="1" applyAlignment="1">
      <alignment horizontal="right"/>
    </xf>
    <xf numFmtId="0" fontId="3" fillId="0" borderId="11" xfId="2" applyFont="1" applyBorder="1" applyAlignment="1">
      <alignment horizontal="right"/>
    </xf>
    <xf numFmtId="4" fontId="4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right"/>
    </xf>
    <xf numFmtId="4" fontId="13" fillId="0" borderId="1" xfId="3" applyNumberFormat="1" applyFont="1" applyBorder="1" applyAlignment="1">
      <alignment horizontal="center" vertical="center" wrapText="1"/>
    </xf>
    <xf numFmtId="164" fontId="13" fillId="0" borderId="1" xfId="3" applyNumberFormat="1" applyFont="1" applyBorder="1" applyAlignment="1">
      <alignment horizontal="center" vertical="center" wrapText="1"/>
    </xf>
    <xf numFmtId="4" fontId="13" fillId="0" borderId="1" xfId="3" applyNumberFormat="1" applyFont="1" applyFill="1" applyBorder="1" applyAlignment="1">
      <alignment horizontal="center" vertical="center" wrapText="1"/>
    </xf>
    <xf numFmtId="164" fontId="13" fillId="0" borderId="1" xfId="3" applyNumberFormat="1" applyFont="1" applyFill="1" applyBorder="1" applyAlignment="1">
      <alignment horizontal="center" vertical="center" wrapText="1"/>
    </xf>
    <xf numFmtId="3" fontId="13" fillId="0" borderId="1" xfId="3" applyNumberFormat="1" applyFont="1" applyFill="1" applyBorder="1" applyAlignment="1">
      <alignment horizontal="center" vertical="center" wrapText="1"/>
    </xf>
    <xf numFmtId="3" fontId="13" fillId="0" borderId="1" xfId="3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2" applyFont="1" applyBorder="1"/>
    <xf numFmtId="0" fontId="16" fillId="0" borderId="0" xfId="2" applyFont="1" applyBorder="1" applyAlignment="1"/>
    <xf numFmtId="3" fontId="16" fillId="0" borderId="0" xfId="2" applyNumberFormat="1" applyFont="1" applyBorder="1" applyAlignment="1">
      <alignment horizontal="right"/>
    </xf>
    <xf numFmtId="4" fontId="16" fillId="0" borderId="0" xfId="2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4" fillId="0" borderId="0" xfId="0" applyFont="1"/>
    <xf numFmtId="0" fontId="14" fillId="0" borderId="0" xfId="2" applyFont="1" applyBorder="1"/>
    <xf numFmtId="0" fontId="14" fillId="0" borderId="0" xfId="2" applyFont="1" applyBorder="1" applyAlignment="1"/>
    <xf numFmtId="3" fontId="14" fillId="0" borderId="0" xfId="2" applyNumberFormat="1" applyFont="1" applyBorder="1" applyAlignment="1">
      <alignment horizontal="right"/>
    </xf>
    <xf numFmtId="4" fontId="8" fillId="0" borderId="1" xfId="4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4" fontId="9" fillId="0" borderId="1" xfId="3" applyNumberFormat="1" applyFont="1" applyBorder="1" applyAlignment="1">
      <alignment horizontal="center" vertical="center" wrapText="1"/>
    </xf>
    <xf numFmtId="0" fontId="18" fillId="0" borderId="0" xfId="0" applyFont="1"/>
    <xf numFmtId="0" fontId="4" fillId="0" borderId="0" xfId="2" applyFont="1" applyFill="1" applyBorder="1"/>
    <xf numFmtId="4" fontId="20" fillId="0" borderId="1" xfId="2" applyNumberFormat="1" applyFont="1" applyBorder="1" applyAlignment="1">
      <alignment horizontal="right"/>
    </xf>
    <xf numFmtId="4" fontId="20" fillId="0" borderId="1" xfId="2" applyNumberFormat="1" applyFont="1" applyFill="1" applyBorder="1" applyAlignment="1">
      <alignment horizontal="right"/>
    </xf>
    <xf numFmtId="3" fontId="20" fillId="0" borderId="1" xfId="2" applyNumberFormat="1" applyFont="1" applyBorder="1" applyAlignment="1">
      <alignment horizontal="right"/>
    </xf>
    <xf numFmtId="3" fontId="20" fillId="0" borderId="1" xfId="2" applyNumberFormat="1" applyFont="1" applyFill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0" fontId="5" fillId="0" borderId="0" xfId="3" applyFont="1" applyBorder="1" applyAlignment="1">
      <alignment horizontal="center"/>
    </xf>
    <xf numFmtId="0" fontId="25" fillId="0" borderId="0" xfId="3" applyFont="1" applyBorder="1" applyAlignment="1">
      <alignment horizontal="left"/>
    </xf>
    <xf numFmtId="0" fontId="4" fillId="0" borderId="0" xfId="2" applyFont="1" applyBorder="1" applyAlignment="1">
      <alignment horizontal="right"/>
    </xf>
    <xf numFmtId="0" fontId="26" fillId="0" borderId="0" xfId="0" applyFont="1"/>
    <xf numFmtId="0" fontId="23" fillId="0" borderId="6" xfId="2" applyFont="1" applyBorder="1" applyAlignment="1">
      <alignment horizontal="center" vertical="center"/>
    </xf>
    <xf numFmtId="0" fontId="27" fillId="0" borderId="0" xfId="0" applyFont="1"/>
    <xf numFmtId="164" fontId="20" fillId="0" borderId="1" xfId="2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5" fillId="0" borderId="0" xfId="3" applyFont="1" applyBorder="1" applyAlignment="1"/>
    <xf numFmtId="4" fontId="8" fillId="0" borderId="1" xfId="4" applyNumberFormat="1" applyFont="1" applyBorder="1" applyAlignment="1">
      <alignment horizontal="center" textRotation="90" wrapText="1"/>
    </xf>
    <xf numFmtId="4" fontId="0" fillId="0" borderId="0" xfId="0" applyNumberFormat="1"/>
    <xf numFmtId="4" fontId="9" fillId="0" borderId="1" xfId="3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right"/>
    </xf>
    <xf numFmtId="4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4" fontId="10" fillId="4" borderId="1" xfId="4" applyNumberFormat="1" applyFont="1" applyFill="1" applyBorder="1" applyAlignment="1">
      <alignment horizontal="center" vertical="center" wrapText="1"/>
    </xf>
    <xf numFmtId="4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4" fillId="0" borderId="0" xfId="2" applyFont="1" applyFill="1" applyBorder="1"/>
    <xf numFmtId="0" fontId="24" fillId="0" borderId="0" xfId="0" applyFont="1"/>
    <xf numFmtId="0" fontId="3" fillId="0" borderId="0" xfId="0" applyFont="1"/>
    <xf numFmtId="0" fontId="24" fillId="0" borderId="1" xfId="0" applyFont="1" applyBorder="1"/>
    <xf numFmtId="1" fontId="10" fillId="3" borderId="1" xfId="3" applyNumberFormat="1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 wrapText="1"/>
    </xf>
    <xf numFmtId="14" fontId="3" fillId="0" borderId="11" xfId="2" applyNumberFormat="1" applyFont="1" applyBorder="1" applyAlignment="1">
      <alignment horizontal="right"/>
    </xf>
    <xf numFmtId="0" fontId="2" fillId="0" borderId="0" xfId="1" applyFill="1" applyBorder="1" applyAlignment="1">
      <alignment wrapText="1"/>
    </xf>
    <xf numFmtId="3" fontId="20" fillId="0" borderId="2" xfId="2" applyNumberFormat="1" applyFont="1" applyFill="1" applyBorder="1" applyAlignment="1">
      <alignment horizontal="right"/>
    </xf>
    <xf numFmtId="0" fontId="3" fillId="0" borderId="1" xfId="2" applyFont="1" applyBorder="1" applyAlignment="1">
      <alignment horizontal="left" wrapText="1"/>
    </xf>
    <xf numFmtId="0" fontId="29" fillId="0" borderId="1" xfId="2" applyFont="1" applyFill="1" applyBorder="1"/>
    <xf numFmtId="4" fontId="28" fillId="0" borderId="1" xfId="4" applyNumberFormat="1" applyFont="1" applyFill="1" applyBorder="1" applyAlignment="1">
      <alignment vertical="center"/>
    </xf>
    <xf numFmtId="1" fontId="29" fillId="0" borderId="1" xfId="4" applyNumberFormat="1" applyFont="1" applyFill="1" applyBorder="1" applyAlignment="1">
      <alignment horizontal="center" vertical="center"/>
    </xf>
    <xf numFmtId="1" fontId="29" fillId="0" borderId="1" xfId="4" applyNumberFormat="1" applyFont="1" applyFill="1" applyBorder="1" applyAlignment="1">
      <alignment horizontal="center" vertical="center" wrapText="1"/>
    </xf>
    <xf numFmtId="3" fontId="29" fillId="0" borderId="1" xfId="4" applyNumberFormat="1" applyFont="1" applyFill="1" applyBorder="1" applyAlignment="1">
      <alignment horizontal="right" vertical="center"/>
    </xf>
    <xf numFmtId="4" fontId="29" fillId="0" borderId="1" xfId="4" applyNumberFormat="1" applyFont="1" applyFill="1" applyBorder="1" applyAlignment="1">
      <alignment horizontal="right" vertical="center"/>
    </xf>
    <xf numFmtId="1" fontId="28" fillId="0" borderId="1" xfId="3" applyNumberFormat="1" applyFont="1" applyFill="1" applyBorder="1" applyAlignment="1">
      <alignment horizontal="left" vertical="center"/>
    </xf>
    <xf numFmtId="0" fontId="3" fillId="0" borderId="1" xfId="2" applyFont="1" applyFill="1" applyBorder="1"/>
    <xf numFmtId="0" fontId="4" fillId="0" borderId="1" xfId="2" applyFont="1" applyFill="1" applyBorder="1"/>
    <xf numFmtId="4" fontId="10" fillId="0" borderId="1" xfId="4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right" vertical="center"/>
    </xf>
    <xf numFmtId="1" fontId="8" fillId="0" borderId="1" xfId="3" applyNumberFormat="1" applyFont="1" applyFill="1" applyBorder="1" applyAlignment="1">
      <alignment vertical="center"/>
    </xf>
    <xf numFmtId="1" fontId="10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horizontal="left" vertical="center" wrapText="1"/>
    </xf>
    <xf numFmtId="49" fontId="8" fillId="0" borderId="1" xfId="4" applyNumberFormat="1" applyFont="1" applyFill="1" applyBorder="1" applyAlignment="1">
      <alignment horizontal="right" vertical="center"/>
    </xf>
    <xf numFmtId="1" fontId="10" fillId="0" borderId="1" xfId="4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/>
    </xf>
    <xf numFmtId="1" fontId="8" fillId="0" borderId="1" xfId="4" applyNumberFormat="1" applyFont="1" applyFill="1" applyBorder="1" applyAlignment="1">
      <alignment horizontal="right" vertical="center"/>
    </xf>
    <xf numFmtId="164" fontId="8" fillId="0" borderId="1" xfId="4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right"/>
    </xf>
    <xf numFmtId="1" fontId="10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right" vertical="center"/>
    </xf>
    <xf numFmtId="4" fontId="21" fillId="0" borderId="1" xfId="4" applyNumberFormat="1" applyFont="1" applyFill="1" applyBorder="1" applyAlignment="1">
      <alignment horizontal="right" vertical="center"/>
    </xf>
    <xf numFmtId="4" fontId="19" fillId="0" borderId="1" xfId="4" applyNumberFormat="1" applyFont="1" applyFill="1" applyBorder="1" applyAlignment="1">
      <alignment horizontal="right" vertical="center"/>
    </xf>
    <xf numFmtId="0" fontId="18" fillId="0" borderId="0" xfId="0" applyFont="1" applyFill="1"/>
    <xf numFmtId="0" fontId="22" fillId="0" borderId="1" xfId="2" applyFont="1" applyFill="1" applyBorder="1" applyAlignment="1"/>
    <xf numFmtId="0" fontId="20" fillId="0" borderId="1" xfId="2" applyFont="1" applyFill="1" applyBorder="1" applyAlignment="1">
      <alignment horizontal="right"/>
    </xf>
    <xf numFmtId="164" fontId="21" fillId="0" borderId="1" xfId="4" applyNumberFormat="1" applyFont="1" applyFill="1" applyBorder="1" applyAlignment="1">
      <alignment horizontal="right" vertical="center"/>
    </xf>
    <xf numFmtId="3" fontId="21" fillId="0" borderId="1" xfId="4" applyNumberFormat="1" applyFont="1" applyFill="1" applyBorder="1" applyAlignment="1">
      <alignment horizontal="right" vertical="center"/>
    </xf>
    <xf numFmtId="0" fontId="0" fillId="0" borderId="0" xfId="0" applyFill="1"/>
    <xf numFmtId="1" fontId="8" fillId="0" borderId="1" xfId="3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2" fontId="20" fillId="0" borderId="1" xfId="2" applyNumberFormat="1" applyFont="1" applyFill="1" applyBorder="1" applyAlignment="1">
      <alignment horizontal="right"/>
    </xf>
    <xf numFmtId="2" fontId="3" fillId="0" borderId="1" xfId="2" applyNumberFormat="1" applyFont="1" applyBorder="1" applyAlignment="1">
      <alignment horizontal="right"/>
    </xf>
    <xf numFmtId="2" fontId="10" fillId="0" borderId="1" xfId="4" applyNumberFormat="1" applyFont="1" applyFill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/>
    </xf>
    <xf numFmtId="4" fontId="20" fillId="0" borderId="1" xfId="2" applyNumberFormat="1" applyFont="1" applyFill="1" applyBorder="1" applyAlignment="1"/>
    <xf numFmtId="166" fontId="20" fillId="0" borderId="1" xfId="2" applyNumberFormat="1" applyFont="1" applyFill="1" applyBorder="1" applyAlignment="1">
      <alignment horizontal="right"/>
    </xf>
    <xf numFmtId="0" fontId="25" fillId="0" borderId="0" xfId="3" applyFont="1" applyBorder="1" applyAlignment="1">
      <alignment vertical="top"/>
    </xf>
    <xf numFmtId="1" fontId="8" fillId="0" borderId="0" xfId="3" applyNumberFormat="1" applyFont="1" applyFill="1" applyBorder="1" applyAlignment="1">
      <alignment vertical="center"/>
    </xf>
    <xf numFmtId="1" fontId="10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left" vertical="center"/>
    </xf>
    <xf numFmtId="1" fontId="8" fillId="0" borderId="1" xfId="3" applyNumberFormat="1" applyFont="1" applyFill="1" applyBorder="1" applyAlignment="1">
      <alignment horizontal="left" vertical="center"/>
    </xf>
    <xf numFmtId="1" fontId="10" fillId="0" borderId="0" xfId="3" applyNumberFormat="1" applyFont="1" applyFill="1" applyBorder="1" applyAlignment="1">
      <alignment vertical="center"/>
    </xf>
    <xf numFmtId="1" fontId="10" fillId="0" borderId="0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right" vertical="center"/>
    </xf>
    <xf numFmtId="4" fontId="10" fillId="0" borderId="0" xfId="4" applyNumberFormat="1" applyFont="1" applyFill="1" applyBorder="1" applyAlignment="1">
      <alignment horizontal="right" vertical="center"/>
    </xf>
    <xf numFmtId="4" fontId="10" fillId="0" borderId="0" xfId="4" applyNumberFormat="1" applyFont="1" applyFill="1" applyBorder="1" applyAlignment="1">
      <alignment horizontal="left" vertical="center"/>
    </xf>
    <xf numFmtId="14" fontId="3" fillId="0" borderId="0" xfId="2" applyNumberFormat="1" applyFont="1" applyBorder="1" applyAlignment="1">
      <alignment horizontal="right"/>
    </xf>
    <xf numFmtId="1" fontId="10" fillId="0" borderId="0" xfId="3" applyNumberFormat="1" applyFont="1" applyFill="1" applyBorder="1" applyAlignment="1">
      <alignment horizontal="left" vertical="center"/>
    </xf>
    <xf numFmtId="4" fontId="22" fillId="0" borderId="0" xfId="2" applyNumberFormat="1" applyFont="1" applyFill="1" applyBorder="1" applyAlignment="1"/>
    <xf numFmtId="4" fontId="21" fillId="0" borderId="0" xfId="4" applyNumberFormat="1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right"/>
    </xf>
    <xf numFmtId="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>
      <alignment horizontal="right"/>
    </xf>
    <xf numFmtId="164" fontId="21" fillId="0" borderId="0" xfId="4" applyNumberFormat="1" applyFont="1" applyFill="1" applyBorder="1" applyAlignment="1">
      <alignment horizontal="right" vertical="center"/>
    </xf>
    <xf numFmtId="3" fontId="21" fillId="0" borderId="0" xfId="4" applyNumberFormat="1" applyFont="1" applyFill="1" applyBorder="1" applyAlignment="1">
      <alignment horizontal="right" vertical="center"/>
    </xf>
    <xf numFmtId="166" fontId="10" fillId="0" borderId="0" xfId="4" applyNumberFormat="1" applyFont="1" applyFill="1" applyBorder="1" applyAlignment="1">
      <alignment horizontal="right" vertical="center"/>
    </xf>
    <xf numFmtId="4" fontId="18" fillId="0" borderId="0" xfId="0" applyNumberFormat="1" applyFont="1" applyBorder="1"/>
    <xf numFmtId="2" fontId="18" fillId="0" borderId="0" xfId="0" applyNumberFormat="1" applyFont="1" applyBorder="1"/>
    <xf numFmtId="4" fontId="10" fillId="0" borderId="0" xfId="3" applyNumberFormat="1" applyFont="1" applyFill="1" applyBorder="1" applyAlignment="1">
      <alignment horizontal="right" vertical="center"/>
    </xf>
    <xf numFmtId="165" fontId="21" fillId="0" borderId="0" xfId="3" applyNumberFormat="1" applyFont="1" applyFill="1" applyBorder="1" applyAlignment="1">
      <alignment vertical="center" wrapText="1"/>
    </xf>
    <xf numFmtId="2" fontId="21" fillId="0" borderId="0" xfId="3" applyNumberFormat="1" applyFont="1" applyFill="1" applyBorder="1" applyAlignment="1">
      <alignment vertical="center" wrapText="1"/>
    </xf>
    <xf numFmtId="1" fontId="21" fillId="0" borderId="0" xfId="3" applyNumberFormat="1" applyFont="1" applyFill="1" applyBorder="1" applyAlignment="1">
      <alignment vertical="center" wrapText="1"/>
    </xf>
    <xf numFmtId="2" fontId="21" fillId="0" borderId="0" xfId="4" applyNumberFormat="1" applyFont="1" applyFill="1" applyBorder="1" applyAlignment="1">
      <alignment horizontal="right" vertical="center"/>
    </xf>
    <xf numFmtId="4" fontId="21" fillId="0" borderId="0" xfId="3" applyNumberFormat="1" applyFont="1" applyFill="1" applyBorder="1" applyAlignment="1">
      <alignment vertical="center" wrapText="1"/>
    </xf>
    <xf numFmtId="164" fontId="21" fillId="0" borderId="0" xfId="3" applyNumberFormat="1" applyFont="1" applyFill="1" applyBorder="1" applyAlignment="1">
      <alignment vertical="center"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0" fontId="18" fillId="0" borderId="1" xfId="0" applyFont="1" applyBorder="1"/>
    <xf numFmtId="0" fontId="0" fillId="0" borderId="0" xfId="0" applyBorder="1"/>
    <xf numFmtId="0" fontId="3" fillId="0" borderId="10" xfId="2" applyFont="1" applyFill="1" applyBorder="1"/>
    <xf numFmtId="1" fontId="8" fillId="0" borderId="1" xfId="3" applyNumberFormat="1" applyFont="1" applyFill="1" applyBorder="1" applyAlignment="1"/>
    <xf numFmtId="165" fontId="21" fillId="0" borderId="1" xfId="3" applyNumberFormat="1" applyFont="1" applyFill="1" applyBorder="1" applyAlignment="1">
      <alignment vertical="center" wrapText="1"/>
    </xf>
    <xf numFmtId="4" fontId="3" fillId="0" borderId="1" xfId="4" applyNumberFormat="1" applyFont="1" applyBorder="1" applyAlignment="1">
      <alignment horizontal="right"/>
    </xf>
    <xf numFmtId="4" fontId="3" fillId="0" borderId="1" xfId="4" applyNumberFormat="1" applyFont="1" applyFill="1" applyBorder="1" applyAlignment="1">
      <alignment horizontal="right"/>
    </xf>
    <xf numFmtId="0" fontId="3" fillId="0" borderId="10" xfId="2" applyFont="1" applyBorder="1"/>
    <xf numFmtId="167" fontId="21" fillId="0" borderId="1" xfId="3" applyNumberFormat="1" applyFont="1" applyFill="1" applyBorder="1" applyAlignment="1">
      <alignment vertical="center" wrapText="1"/>
    </xf>
    <xf numFmtId="3" fontId="4" fillId="0" borderId="1" xfId="2" applyNumberFormat="1" applyFont="1" applyFill="1" applyBorder="1"/>
    <xf numFmtId="0" fontId="15" fillId="0" borderId="0" xfId="2" applyFont="1" applyBorder="1"/>
    <xf numFmtId="0" fontId="15" fillId="0" borderId="14" xfId="2" applyFont="1" applyFill="1" applyBorder="1"/>
    <xf numFmtId="0" fontId="25" fillId="0" borderId="0" xfId="3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 textRotation="90"/>
    </xf>
    <xf numFmtId="4" fontId="8" fillId="0" borderId="1" xfId="4" applyNumberFormat="1" applyFont="1" applyBorder="1" applyAlignment="1">
      <alignment horizontal="center" vertical="center" textRotation="90" wrapText="1"/>
    </xf>
    <xf numFmtId="4" fontId="8" fillId="0" borderId="1" xfId="4" applyNumberFormat="1" applyFont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textRotation="90" wrapText="1"/>
    </xf>
    <xf numFmtId="3" fontId="8" fillId="0" borderId="1" xfId="4" applyNumberFormat="1" applyFont="1" applyBorder="1" applyAlignment="1">
      <alignment horizontal="center" textRotation="90" wrapText="1"/>
    </xf>
    <xf numFmtId="0" fontId="2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1" fontId="8" fillId="0" borderId="1" xfId="4" applyNumberFormat="1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vertical="center" textRotation="90"/>
    </xf>
    <xf numFmtId="1" fontId="8" fillId="0" borderId="1" xfId="4" applyNumberFormat="1" applyFont="1" applyBorder="1" applyAlignment="1">
      <alignment horizontal="center" textRotation="90" wrapText="1"/>
    </xf>
    <xf numFmtId="1" fontId="8" fillId="0" borderId="8" xfId="4" applyNumberFormat="1" applyFont="1" applyBorder="1" applyAlignment="1">
      <alignment horizontal="center" textRotation="90" wrapText="1"/>
    </xf>
    <xf numFmtId="1" fontId="8" fillId="0" borderId="2" xfId="4" applyNumberFormat="1" applyFont="1" applyBorder="1" applyAlignment="1">
      <alignment horizontal="center" textRotation="90" wrapText="1"/>
    </xf>
    <xf numFmtId="1" fontId="8" fillId="0" borderId="7" xfId="4" applyNumberFormat="1" applyFont="1" applyBorder="1" applyAlignment="1">
      <alignment horizontal="center" textRotation="90" wrapText="1"/>
    </xf>
    <xf numFmtId="0" fontId="3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4" fontId="8" fillId="0" borderId="1" xfId="4" applyNumberFormat="1" applyFont="1" applyBorder="1" applyAlignment="1">
      <alignment horizontal="center" textRotation="90" wrapText="1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/>
    </xf>
    <xf numFmtId="0" fontId="6" fillId="0" borderId="6" xfId="2" applyFont="1" applyBorder="1" applyAlignment="1">
      <alignment horizontal="center" vertical="center"/>
    </xf>
    <xf numFmtId="4" fontId="9" fillId="0" borderId="7" xfId="3" applyNumberFormat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 wrapText="1"/>
    </xf>
    <xf numFmtId="4" fontId="9" fillId="0" borderId="3" xfId="3" applyNumberFormat="1" applyFont="1" applyBorder="1" applyAlignment="1">
      <alignment horizontal="center" vertical="center" wrapText="1"/>
    </xf>
    <xf numFmtId="4" fontId="9" fillId="0" borderId="4" xfId="3" applyNumberFormat="1" applyFont="1" applyBorder="1" applyAlignment="1">
      <alignment horizontal="center" vertical="center" wrapText="1"/>
    </xf>
    <xf numFmtId="4" fontId="9" fillId="0" borderId="5" xfId="3" applyNumberFormat="1" applyFont="1" applyBorder="1" applyAlignment="1">
      <alignment horizontal="center" vertical="center" wrapText="1"/>
    </xf>
    <xf numFmtId="4" fontId="9" fillId="0" borderId="9" xfId="3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horizontal="left" wrapText="1"/>
    </xf>
    <xf numFmtId="164" fontId="9" fillId="0" borderId="3" xfId="3" applyNumberFormat="1" applyFont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5" xfId="3" applyNumberFormat="1" applyFont="1" applyBorder="1" applyAlignment="1">
      <alignment horizontal="center" vertical="center" wrapText="1"/>
    </xf>
    <xf numFmtId="164" fontId="9" fillId="0" borderId="9" xfId="3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4" fontId="13" fillId="0" borderId="8" xfId="3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4" fontId="12" fillId="0" borderId="8" xfId="2" applyNumberFormat="1" applyFont="1" applyBorder="1" applyAlignment="1">
      <alignment horizontal="center" vertical="center" wrapText="1"/>
    </xf>
    <xf numFmtId="4" fontId="12" fillId="0" borderId="7" xfId="2" applyNumberFormat="1" applyFont="1" applyBorder="1" applyAlignment="1">
      <alignment horizontal="center" vertical="center" wrapText="1"/>
    </xf>
    <xf numFmtId="4" fontId="13" fillId="0" borderId="11" xfId="3" applyNumberFormat="1" applyFont="1" applyBorder="1" applyAlignment="1">
      <alignment horizontal="center" vertical="center" wrapText="1"/>
    </xf>
    <xf numFmtId="4" fontId="13" fillId="0" borderId="12" xfId="3" applyNumberFormat="1" applyFont="1" applyBorder="1" applyAlignment="1">
      <alignment horizontal="center" vertical="center" wrapText="1"/>
    </xf>
    <xf numFmtId="4" fontId="13" fillId="0" borderId="10" xfId="3" applyNumberFormat="1" applyFont="1" applyBorder="1" applyAlignment="1">
      <alignment horizontal="center" vertical="center" wrapText="1"/>
    </xf>
    <xf numFmtId="4" fontId="4" fillId="0" borderId="0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4" fontId="23" fillId="0" borderId="6" xfId="2" applyNumberFormat="1" applyFont="1" applyBorder="1" applyAlignment="1">
      <alignment horizontal="center" vertical="center"/>
    </xf>
    <xf numFmtId="1" fontId="8" fillId="0" borderId="1" xfId="3" applyNumberFormat="1" applyFont="1" applyFill="1" applyBorder="1" applyAlignment="1">
      <alignment horizontal="left" vertical="center"/>
    </xf>
    <xf numFmtId="0" fontId="15" fillId="0" borderId="0" xfId="2" applyFont="1" applyBorder="1" applyAlignment="1">
      <alignment horizontal="left" wrapText="1"/>
    </xf>
    <xf numFmtId="4" fontId="9" fillId="0" borderId="11" xfId="3" applyNumberFormat="1" applyFont="1" applyBorder="1" applyAlignment="1">
      <alignment horizontal="center" vertical="center" wrapText="1"/>
    </xf>
    <xf numFmtId="4" fontId="9" fillId="0" borderId="12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164" fontId="9" fillId="0" borderId="13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4" fontId="12" fillId="0" borderId="1" xfId="2" applyNumberFormat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 wrapText="1"/>
    </xf>
    <xf numFmtId="0" fontId="0" fillId="0" borderId="1" xfId="0" applyBorder="1"/>
    <xf numFmtId="4" fontId="13" fillId="0" borderId="2" xfId="3" applyNumberFormat="1" applyFont="1" applyBorder="1" applyAlignment="1">
      <alignment horizontal="center" vertical="center" wrapText="1"/>
    </xf>
    <xf numFmtId="4" fontId="13" fillId="0" borderId="7" xfId="3" applyNumberFormat="1" applyFont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right"/>
    </xf>
    <xf numFmtId="4" fontId="23" fillId="0" borderId="6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9" fillId="0" borderId="7" xfId="3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2 2" xfId="4"/>
    <cellStyle name="Обычный 2 2 3" xfId="7"/>
    <cellStyle name="Обычный 2 2 4" xfId="9"/>
    <cellStyle name="Обычный 2 3" xfId="6"/>
    <cellStyle name="Обычный 2 4" xfId="8"/>
    <cellStyle name="Обычный 3" xfId="5"/>
    <cellStyle name="Обычный 3 2 2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I182"/>
  <sheetViews>
    <sheetView tabSelected="1" topLeftCell="B22" zoomScaleNormal="100" workbookViewId="0">
      <selection activeCell="P34" sqref="P34"/>
    </sheetView>
  </sheetViews>
  <sheetFormatPr defaultColWidth="7.88671875" defaultRowHeight="18" customHeight="1"/>
  <cols>
    <col min="1" max="1" width="6.44140625" style="15" customWidth="1"/>
    <col min="2" max="2" width="47.33203125" style="15" customWidth="1"/>
    <col min="3" max="3" width="13.6640625" style="15" customWidth="1"/>
    <col min="4" max="4" width="6.5546875" style="15" customWidth="1"/>
    <col min="5" max="5" width="8" style="15" customWidth="1"/>
    <col min="6" max="6" width="13" style="48" customWidth="1"/>
    <col min="7" max="7" width="4.88671875" style="23" customWidth="1"/>
    <col min="8" max="8" width="5.6640625" style="23" customWidth="1"/>
    <col min="9" max="9" width="9.5546875" style="24" customWidth="1"/>
    <col min="10" max="10" width="8.109375" style="24" customWidth="1"/>
    <col min="11" max="11" width="9.33203125" style="24" customWidth="1"/>
    <col min="12" max="12" width="9" style="23" customWidth="1"/>
    <col min="13" max="13" width="7.5546875" style="23" customWidth="1"/>
    <col min="14" max="14" width="7.6640625" style="23" customWidth="1"/>
    <col min="15" max="15" width="7.33203125" style="23" customWidth="1"/>
    <col min="16" max="16" width="16.6640625" style="24" customWidth="1"/>
    <col min="17" max="17" width="7" style="24" customWidth="1"/>
    <col min="18" max="18" width="8.33203125" style="24" customWidth="1"/>
    <col min="19" max="19" width="6.88671875" style="24" customWidth="1"/>
    <col min="20" max="20" width="12.33203125" style="24" customWidth="1"/>
    <col min="21" max="21" width="9.88671875" style="23" customWidth="1"/>
    <col min="22" max="22" width="11.109375" style="58" customWidth="1"/>
    <col min="23" max="50" width="7.88671875" style="6"/>
    <col min="51" max="555" width="7.88671875" style="5"/>
    <col min="556" max="16384" width="7.88671875" style="15"/>
  </cols>
  <sheetData>
    <row r="1" spans="1:51" s="5" customFormat="1" ht="13.2">
      <c r="A1" s="1"/>
      <c r="B1" s="1"/>
      <c r="C1" s="1"/>
      <c r="D1" s="1"/>
      <c r="E1" s="1"/>
      <c r="F1" s="2"/>
      <c r="G1" s="3"/>
      <c r="H1" s="3"/>
      <c r="I1" s="4"/>
      <c r="J1" s="4"/>
      <c r="K1" s="4"/>
      <c r="L1" s="3"/>
      <c r="M1" s="3"/>
      <c r="N1" s="3"/>
      <c r="O1" s="3"/>
      <c r="P1" s="4"/>
      <c r="Q1" s="99"/>
      <c r="R1" s="99"/>
      <c r="S1" s="99"/>
      <c r="T1" s="206" t="s">
        <v>176</v>
      </c>
      <c r="U1" s="206"/>
      <c r="V1" s="20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1" s="5" customFormat="1" ht="26.25" customHeight="1">
      <c r="A2" s="1"/>
      <c r="B2" s="1"/>
      <c r="C2" s="1"/>
      <c r="D2" s="1"/>
      <c r="E2" s="1"/>
      <c r="F2" s="2"/>
      <c r="G2" s="3"/>
      <c r="H2" s="3"/>
      <c r="I2" s="4"/>
      <c r="J2" s="4"/>
      <c r="K2" s="4"/>
      <c r="L2" s="3"/>
      <c r="M2" s="3"/>
      <c r="N2" s="3"/>
      <c r="O2" s="3"/>
      <c r="P2" s="4"/>
      <c r="Q2" s="99"/>
      <c r="R2" s="163"/>
      <c r="S2" s="99"/>
      <c r="T2" s="206"/>
      <c r="U2" s="206"/>
      <c r="V2" s="20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</row>
    <row r="3" spans="1:51" s="5" customFormat="1" ht="13.2">
      <c r="A3" s="1"/>
      <c r="B3" s="1"/>
      <c r="C3" s="1"/>
      <c r="D3" s="1"/>
      <c r="E3" s="1"/>
      <c r="F3" s="2"/>
      <c r="G3" s="3"/>
      <c r="H3" s="3"/>
      <c r="I3" s="4"/>
      <c r="J3" s="4"/>
      <c r="K3" s="4"/>
      <c r="L3" s="3"/>
      <c r="M3" s="3"/>
      <c r="N3" s="3"/>
      <c r="O3" s="3"/>
      <c r="P3" s="4"/>
      <c r="Q3" s="99"/>
      <c r="R3" s="99"/>
      <c r="S3" s="99"/>
      <c r="T3" s="206"/>
      <c r="U3" s="206"/>
      <c r="V3" s="20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</row>
    <row r="4" spans="1:51" s="5" customFormat="1" ht="23.25" customHeight="1">
      <c r="A4" s="1"/>
      <c r="B4" s="1"/>
      <c r="C4" s="1"/>
      <c r="D4" s="1"/>
      <c r="E4" s="1"/>
      <c r="F4" s="2"/>
      <c r="G4" s="3"/>
      <c r="H4" s="3"/>
      <c r="I4" s="4"/>
      <c r="J4" s="4"/>
      <c r="K4" s="4"/>
      <c r="L4" s="3"/>
      <c r="M4" s="3"/>
      <c r="N4" s="3"/>
      <c r="O4" s="3"/>
      <c r="P4" s="4"/>
      <c r="Q4" s="99"/>
      <c r="R4" s="99"/>
      <c r="S4" s="99"/>
      <c r="T4" s="206"/>
      <c r="U4" s="206"/>
      <c r="V4" s="20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</row>
    <row r="5" spans="1:51" s="5" customFormat="1" ht="13.2">
      <c r="A5" s="1"/>
      <c r="B5" s="1"/>
      <c r="C5" s="1"/>
      <c r="D5" s="1"/>
      <c r="E5" s="1"/>
      <c r="F5" s="2"/>
      <c r="G5" s="3"/>
      <c r="H5" s="3"/>
      <c r="I5" s="4"/>
      <c r="J5" s="4"/>
      <c r="K5" s="4"/>
      <c r="L5" s="3"/>
      <c r="M5" s="3"/>
      <c r="N5" s="3"/>
      <c r="O5" s="3"/>
      <c r="P5" s="4"/>
      <c r="Q5" s="99"/>
      <c r="R5" s="99"/>
      <c r="S5" s="99"/>
      <c r="T5" s="206"/>
      <c r="U5" s="206"/>
      <c r="V5" s="20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1" s="5" customFormat="1" ht="34.5" customHeight="1">
      <c r="A6" s="1"/>
      <c r="B6" s="1"/>
      <c r="C6" s="1"/>
      <c r="D6" s="1"/>
      <c r="E6" s="1"/>
      <c r="F6" s="2"/>
      <c r="G6" s="3"/>
      <c r="H6" s="3"/>
      <c r="I6" s="4"/>
      <c r="J6" s="4"/>
      <c r="K6" s="4"/>
      <c r="L6" s="3"/>
      <c r="M6" s="3"/>
      <c r="N6" s="3"/>
      <c r="O6" s="3"/>
      <c r="P6" s="4"/>
      <c r="Q6" s="92"/>
      <c r="R6" s="92"/>
      <c r="S6" s="92"/>
      <c r="T6" s="206"/>
      <c r="U6" s="206"/>
      <c r="V6" s="20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1" s="5" customFormat="1" ht="13.2">
      <c r="A7" s="1"/>
      <c r="B7" s="1"/>
      <c r="C7" s="1"/>
      <c r="D7" s="1"/>
      <c r="E7" s="1"/>
      <c r="F7" s="2"/>
      <c r="G7" s="3"/>
      <c r="H7" s="3"/>
      <c r="I7" s="4"/>
      <c r="J7" s="4"/>
      <c r="K7" s="4"/>
      <c r="L7" s="3"/>
      <c r="M7" s="3"/>
      <c r="N7" s="3"/>
      <c r="O7" s="3"/>
      <c r="P7" s="4"/>
      <c r="Q7" s="99"/>
      <c r="R7" s="99"/>
      <c r="S7" s="99"/>
      <c r="T7" s="206"/>
      <c r="U7" s="206"/>
      <c r="V7" s="20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1" s="5" customFormat="1" ht="5.25" customHeight="1">
      <c r="A8" s="1"/>
      <c r="B8" s="1"/>
      <c r="C8" s="1"/>
      <c r="D8" s="1"/>
      <c r="E8" s="1"/>
      <c r="F8" s="2"/>
      <c r="G8" s="3"/>
      <c r="H8" s="3"/>
      <c r="I8" s="4"/>
      <c r="J8" s="4"/>
      <c r="K8" s="4"/>
      <c r="L8" s="3"/>
      <c r="M8" s="3"/>
      <c r="N8" s="3"/>
      <c r="O8" s="3"/>
      <c r="P8" s="4"/>
      <c r="Q8" s="4"/>
      <c r="R8" s="207"/>
      <c r="S8" s="207"/>
      <c r="T8" s="207"/>
      <c r="U8" s="207"/>
      <c r="V8" s="20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1" s="5" customFormat="1" ht="17.399999999999999" hidden="1">
      <c r="A9" s="1"/>
      <c r="B9" s="1"/>
      <c r="C9" s="1"/>
      <c r="D9" s="1"/>
      <c r="E9" s="1"/>
      <c r="F9" s="2"/>
      <c r="G9" s="3"/>
      <c r="H9" s="3"/>
      <c r="I9" s="4"/>
      <c r="J9" s="4"/>
      <c r="K9" s="4"/>
      <c r="L9" s="3"/>
      <c r="M9" s="3"/>
      <c r="N9" s="3"/>
      <c r="O9" s="3"/>
      <c r="P9" s="4"/>
      <c r="Q9" s="4"/>
      <c r="R9" s="91"/>
      <c r="S9" s="91"/>
      <c r="T9" s="91"/>
      <c r="U9" s="91"/>
      <c r="V9" s="9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1" s="5" customFormat="1" ht="15.6">
      <c r="A10" s="213" t="s">
        <v>91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s="5" customFormat="1" ht="15.6">
      <c r="A11" s="213" t="s">
        <v>175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s="5" customFormat="1" ht="15.6">
      <c r="A12" s="213" t="s">
        <v>92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s="5" customFormat="1" ht="17.399999999999999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8" t="s">
        <v>2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1" s="89" customFormat="1" ht="15.6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1" s="89" customFormat="1" ht="39" customHeight="1">
      <c r="A15" s="214" t="s">
        <v>9</v>
      </c>
      <c r="B15" s="215" t="s">
        <v>10</v>
      </c>
      <c r="C15" s="214" t="s">
        <v>69</v>
      </c>
      <c r="D15" s="220" t="s">
        <v>11</v>
      </c>
      <c r="E15" s="220"/>
      <c r="F15" s="221" t="s">
        <v>12</v>
      </c>
      <c r="G15" s="208" t="s">
        <v>13</v>
      </c>
      <c r="H15" s="208" t="s">
        <v>14</v>
      </c>
      <c r="I15" s="209" t="s">
        <v>15</v>
      </c>
      <c r="J15" s="210" t="s">
        <v>16</v>
      </c>
      <c r="K15" s="210"/>
      <c r="L15" s="212" t="s">
        <v>70</v>
      </c>
      <c r="M15" s="217" t="s">
        <v>82</v>
      </c>
      <c r="N15" s="218"/>
      <c r="O15" s="219"/>
      <c r="P15" s="210" t="s">
        <v>18</v>
      </c>
      <c r="Q15" s="210"/>
      <c r="R15" s="210"/>
      <c r="S15" s="210"/>
      <c r="T15" s="210"/>
      <c r="U15" s="212" t="s">
        <v>77</v>
      </c>
      <c r="V15" s="211" t="s">
        <v>19</v>
      </c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</row>
    <row r="16" spans="1:51" s="89" customFormat="1" ht="39" customHeight="1">
      <c r="A16" s="215"/>
      <c r="B16" s="215"/>
      <c r="C16" s="215"/>
      <c r="D16" s="222" t="s">
        <v>30</v>
      </c>
      <c r="E16" s="223" t="s">
        <v>31</v>
      </c>
      <c r="F16" s="221"/>
      <c r="G16" s="208"/>
      <c r="H16" s="208"/>
      <c r="I16" s="209"/>
      <c r="J16" s="229" t="s">
        <v>32</v>
      </c>
      <c r="K16" s="229" t="s">
        <v>76</v>
      </c>
      <c r="L16" s="212"/>
      <c r="M16" s="226" t="s">
        <v>78</v>
      </c>
      <c r="N16" s="226" t="s">
        <v>79</v>
      </c>
      <c r="O16" s="226" t="s">
        <v>80</v>
      </c>
      <c r="P16" s="209" t="s">
        <v>32</v>
      </c>
      <c r="Q16" s="210" t="s">
        <v>24</v>
      </c>
      <c r="R16" s="210"/>
      <c r="S16" s="210"/>
      <c r="T16" s="210"/>
      <c r="U16" s="212"/>
      <c r="V16" s="211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</row>
    <row r="17" spans="1:50" s="89" customFormat="1" ht="90" customHeight="1">
      <c r="A17" s="215"/>
      <c r="B17" s="215"/>
      <c r="C17" s="215"/>
      <c r="D17" s="222"/>
      <c r="E17" s="224"/>
      <c r="F17" s="221"/>
      <c r="G17" s="208"/>
      <c r="H17" s="208"/>
      <c r="I17" s="209"/>
      <c r="J17" s="229"/>
      <c r="K17" s="229"/>
      <c r="L17" s="212"/>
      <c r="M17" s="227"/>
      <c r="N17" s="227"/>
      <c r="O17" s="227"/>
      <c r="P17" s="209"/>
      <c r="Q17" s="100" t="s">
        <v>51</v>
      </c>
      <c r="R17" s="100" t="s">
        <v>74</v>
      </c>
      <c r="S17" s="100" t="s">
        <v>52</v>
      </c>
      <c r="T17" s="100" t="s">
        <v>75</v>
      </c>
      <c r="U17" s="212"/>
      <c r="V17" s="211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</row>
    <row r="18" spans="1:50" s="89" customFormat="1" ht="15.75" customHeight="1">
      <c r="A18" s="215"/>
      <c r="B18" s="215"/>
      <c r="C18" s="215"/>
      <c r="D18" s="222"/>
      <c r="E18" s="225"/>
      <c r="F18" s="221"/>
      <c r="G18" s="208"/>
      <c r="H18" s="208"/>
      <c r="I18" s="79" t="s">
        <v>59</v>
      </c>
      <c r="J18" s="79" t="s">
        <v>59</v>
      </c>
      <c r="K18" s="79" t="s">
        <v>59</v>
      </c>
      <c r="L18" s="16" t="s">
        <v>60</v>
      </c>
      <c r="M18" s="228"/>
      <c r="N18" s="228"/>
      <c r="O18" s="228"/>
      <c r="P18" s="79" t="s">
        <v>61</v>
      </c>
      <c r="Q18" s="79" t="s">
        <v>61</v>
      </c>
      <c r="R18" s="79" t="s">
        <v>61</v>
      </c>
      <c r="S18" s="79" t="s">
        <v>61</v>
      </c>
      <c r="T18" s="79" t="s">
        <v>61</v>
      </c>
      <c r="U18" s="16" t="s">
        <v>62</v>
      </c>
      <c r="V18" s="211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</row>
    <row r="19" spans="1:50" s="90" customFormat="1" ht="13.2">
      <c r="A19" s="46">
        <v>1</v>
      </c>
      <c r="B19" s="46">
        <v>2</v>
      </c>
      <c r="C19" s="46">
        <v>3</v>
      </c>
      <c r="D19" s="46">
        <v>4</v>
      </c>
      <c r="E19" s="46">
        <v>5</v>
      </c>
      <c r="F19" s="46">
        <v>6</v>
      </c>
      <c r="G19" s="46">
        <v>7</v>
      </c>
      <c r="H19" s="46">
        <v>8</v>
      </c>
      <c r="I19" s="46">
        <v>9</v>
      </c>
      <c r="J19" s="46">
        <v>10</v>
      </c>
      <c r="K19" s="46">
        <v>11</v>
      </c>
      <c r="L19" s="46">
        <v>12</v>
      </c>
      <c r="M19" s="46">
        <v>13</v>
      </c>
      <c r="N19" s="46">
        <v>14</v>
      </c>
      <c r="O19" s="46">
        <v>15</v>
      </c>
      <c r="P19" s="46">
        <v>16</v>
      </c>
      <c r="Q19" s="46">
        <v>17</v>
      </c>
      <c r="R19" s="46">
        <v>18</v>
      </c>
      <c r="S19" s="46">
        <v>19</v>
      </c>
      <c r="T19" s="46">
        <v>20</v>
      </c>
      <c r="U19" s="46">
        <v>21</v>
      </c>
      <c r="V19" s="46">
        <v>22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</row>
    <row r="20" spans="1:50" s="6" customFormat="1" ht="12" customHeight="1">
      <c r="A20" s="123" t="s">
        <v>81</v>
      </c>
      <c r="B20" s="129" t="s">
        <v>93</v>
      </c>
      <c r="C20" s="122"/>
      <c r="D20" s="124"/>
      <c r="E20" s="124"/>
      <c r="F20" s="125"/>
      <c r="G20" s="126"/>
      <c r="H20" s="126"/>
      <c r="I20" s="127"/>
      <c r="J20" s="127"/>
      <c r="K20" s="127"/>
      <c r="L20" s="126"/>
      <c r="M20" s="126"/>
      <c r="N20" s="126"/>
      <c r="O20" s="126"/>
      <c r="P20" s="127"/>
      <c r="Q20" s="127"/>
      <c r="R20" s="127"/>
      <c r="S20" s="127"/>
      <c r="T20" s="127"/>
      <c r="U20" s="134"/>
      <c r="V20" s="138"/>
    </row>
    <row r="21" spans="1:50" s="5" customFormat="1" ht="12.6" customHeight="1">
      <c r="A21" s="128" t="s">
        <v>94</v>
      </c>
      <c r="B21" s="129" t="s">
        <v>95</v>
      </c>
      <c r="C21" s="122"/>
      <c r="D21" s="124"/>
      <c r="E21" s="124"/>
      <c r="F21" s="125"/>
      <c r="G21" s="126"/>
      <c r="H21" s="126"/>
      <c r="I21" s="127"/>
      <c r="J21" s="127"/>
      <c r="K21" s="127"/>
      <c r="L21" s="126"/>
      <c r="M21" s="126"/>
      <c r="N21" s="126"/>
      <c r="O21" s="126"/>
      <c r="P21" s="127"/>
      <c r="Q21" s="127"/>
      <c r="R21" s="127"/>
      <c r="S21" s="127"/>
      <c r="T21" s="127"/>
      <c r="U21" s="134"/>
      <c r="V21" s="138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s="5" customFormat="1" ht="12" customHeight="1">
      <c r="A22" s="15">
        <v>1</v>
      </c>
      <c r="B22" s="15" t="s">
        <v>100</v>
      </c>
      <c r="C22" s="15" t="s">
        <v>97</v>
      </c>
      <c r="D22" s="15">
        <v>1976</v>
      </c>
      <c r="E22" s="15"/>
      <c r="F22" s="22" t="s">
        <v>98</v>
      </c>
      <c r="G22" s="23">
        <v>2</v>
      </c>
      <c r="H22" s="23">
        <v>2</v>
      </c>
      <c r="I22" s="24">
        <v>726</v>
      </c>
      <c r="J22" s="24">
        <v>722.5</v>
      </c>
      <c r="K22" s="24">
        <v>722.5</v>
      </c>
      <c r="L22" s="23">
        <v>31</v>
      </c>
      <c r="M22" s="23" t="s">
        <v>99</v>
      </c>
      <c r="N22" s="23" t="s">
        <v>99</v>
      </c>
      <c r="O22" s="23" t="s">
        <v>99</v>
      </c>
      <c r="P22" s="24">
        <f>'2.1'!E21+'2.4'!D21</f>
        <v>199785.84</v>
      </c>
      <c r="Q22" s="24">
        <v>0</v>
      </c>
      <c r="R22" s="24">
        <v>0</v>
      </c>
      <c r="S22" s="24">
        <v>0</v>
      </c>
      <c r="T22" s="24">
        <f>'2.1'!E21+'2.3'!E21+'2.4'!D21</f>
        <v>199785.84</v>
      </c>
      <c r="U22" s="23">
        <f t="shared" ref="U22:U46" si="0">P22/J22</f>
        <v>276.52019377162628</v>
      </c>
      <c r="V22" s="25">
        <v>44196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s="5" customFormat="1" ht="12" customHeight="1">
      <c r="A23" s="15">
        <v>2</v>
      </c>
      <c r="B23" s="15" t="s">
        <v>101</v>
      </c>
      <c r="C23" s="15" t="s">
        <v>97</v>
      </c>
      <c r="D23" s="15">
        <v>1964</v>
      </c>
      <c r="E23" s="15"/>
      <c r="F23" s="22" t="s">
        <v>98</v>
      </c>
      <c r="G23" s="23">
        <v>2</v>
      </c>
      <c r="H23" s="23">
        <v>2</v>
      </c>
      <c r="I23" s="24">
        <v>706</v>
      </c>
      <c r="J23" s="24">
        <v>702.9</v>
      </c>
      <c r="K23" s="24">
        <v>702.9</v>
      </c>
      <c r="L23" s="23">
        <v>35</v>
      </c>
      <c r="M23" s="23" t="s">
        <v>99</v>
      </c>
      <c r="N23" s="23" t="s">
        <v>99</v>
      </c>
      <c r="O23" s="23" t="s">
        <v>99</v>
      </c>
      <c r="P23" s="24">
        <f>'2.1'!E22+'2.4'!D22</f>
        <v>449322.04</v>
      </c>
      <c r="Q23" s="24">
        <v>0</v>
      </c>
      <c r="R23" s="24">
        <v>0</v>
      </c>
      <c r="S23" s="24">
        <v>0</v>
      </c>
      <c r="T23" s="24">
        <f>'2.1'!E22+'2.3'!E22+'2.4'!D22</f>
        <v>449322.04</v>
      </c>
      <c r="U23" s="23">
        <f t="shared" si="0"/>
        <v>639.24034713330491</v>
      </c>
      <c r="V23" s="25">
        <v>44196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s="5" customFormat="1" ht="12.6" customHeight="1">
      <c r="A24" s="15">
        <v>3</v>
      </c>
      <c r="B24" s="15" t="s">
        <v>102</v>
      </c>
      <c r="C24" s="15" t="s">
        <v>97</v>
      </c>
      <c r="D24" s="15">
        <v>1964</v>
      </c>
      <c r="E24" s="15"/>
      <c r="F24" s="22" t="s">
        <v>103</v>
      </c>
      <c r="G24" s="23">
        <v>2</v>
      </c>
      <c r="H24" s="23">
        <v>1</v>
      </c>
      <c r="I24" s="24">
        <v>377.2</v>
      </c>
      <c r="J24" s="24">
        <v>233.6</v>
      </c>
      <c r="K24" s="24">
        <v>233.6</v>
      </c>
      <c r="L24" s="23">
        <v>17</v>
      </c>
      <c r="M24" s="23" t="s">
        <v>99</v>
      </c>
      <c r="N24" s="23" t="s">
        <v>99</v>
      </c>
      <c r="O24" s="23" t="s">
        <v>99</v>
      </c>
      <c r="P24" s="24">
        <f>'2.3'!E23+'2.4'!D23+'2.1'!E23</f>
        <v>1174099.3</v>
      </c>
      <c r="Q24" s="24">
        <v>0</v>
      </c>
      <c r="R24" s="24">
        <v>0</v>
      </c>
      <c r="S24" s="24">
        <v>0</v>
      </c>
      <c r="T24" s="24">
        <f>'2.1'!E23+'2.3'!E23+'2.4'!D23</f>
        <v>1174099.3</v>
      </c>
      <c r="U24" s="23">
        <f t="shared" si="0"/>
        <v>5026.1100171232883</v>
      </c>
      <c r="V24" s="25">
        <v>44196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13.2" customHeight="1">
      <c r="A25" s="15">
        <v>4</v>
      </c>
      <c r="B25" s="15" t="s">
        <v>104</v>
      </c>
      <c r="C25" s="15" t="s">
        <v>97</v>
      </c>
      <c r="D25" s="15">
        <v>1963</v>
      </c>
      <c r="F25" s="48" t="s">
        <v>103</v>
      </c>
      <c r="G25" s="23">
        <v>2</v>
      </c>
      <c r="H25" s="23">
        <v>1</v>
      </c>
      <c r="I25" s="24">
        <v>422</v>
      </c>
      <c r="J25" s="24">
        <v>380</v>
      </c>
      <c r="K25" s="24">
        <v>380</v>
      </c>
      <c r="L25" s="23">
        <v>20</v>
      </c>
      <c r="M25" s="23" t="s">
        <v>99</v>
      </c>
      <c r="N25" s="23" t="s">
        <v>99</v>
      </c>
      <c r="O25" s="23" t="s">
        <v>99</v>
      </c>
      <c r="P25" s="24">
        <f>'2.3'!E24+'2.4'!D24+'2.1'!E24</f>
        <v>1163268.3700000001</v>
      </c>
      <c r="Q25" s="24">
        <v>0</v>
      </c>
      <c r="R25" s="24">
        <v>0</v>
      </c>
      <c r="S25" s="24">
        <v>0</v>
      </c>
      <c r="T25" s="24">
        <f>'2.1'!E24+'2.3'!E24+'2.4'!D24</f>
        <v>1163268.3700000001</v>
      </c>
      <c r="U25" s="23">
        <f t="shared" si="0"/>
        <v>3061.2325526315794</v>
      </c>
      <c r="V25" s="118">
        <v>44196</v>
      </c>
    </row>
    <row r="26" spans="1:50" s="1" customFormat="1" ht="12.6" customHeight="1">
      <c r="A26" s="39" t="s">
        <v>126</v>
      </c>
      <c r="B26" s="129" t="s">
        <v>118</v>
      </c>
      <c r="C26" s="129"/>
      <c r="D26" s="132"/>
      <c r="E26" s="132"/>
      <c r="F26" s="133"/>
      <c r="G26" s="134"/>
      <c r="H26" s="134"/>
      <c r="I26" s="29">
        <f>SUM(I22:I25)</f>
        <v>2231.1999999999998</v>
      </c>
      <c r="J26" s="29">
        <f>SUM(J22:J25)</f>
        <v>2039</v>
      </c>
      <c r="K26" s="29">
        <f>SUM(K22:K25)</f>
        <v>2039</v>
      </c>
      <c r="L26" s="29">
        <f>SUM(L22:L25)</f>
        <v>103</v>
      </c>
      <c r="M26" s="29"/>
      <c r="N26" s="29"/>
      <c r="O26" s="29"/>
      <c r="P26" s="29">
        <f>P22+P23+P24+P25</f>
        <v>2986475.5500000003</v>
      </c>
      <c r="Q26" s="29"/>
      <c r="R26" s="29"/>
      <c r="S26" s="29"/>
      <c r="T26" s="29">
        <f>T22+T23+T24+T25</f>
        <v>2986475.5500000003</v>
      </c>
      <c r="U26" s="23"/>
      <c r="V26" s="139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</row>
    <row r="27" spans="1:50" s="5" customFormat="1" ht="13.95" customHeight="1">
      <c r="A27" s="131" t="s">
        <v>105</v>
      </c>
      <c r="B27" s="129" t="s">
        <v>123</v>
      </c>
      <c r="C27" s="129"/>
      <c r="D27" s="132"/>
      <c r="E27" s="132"/>
      <c r="F27" s="133"/>
      <c r="G27" s="134"/>
      <c r="H27" s="134"/>
      <c r="I27" s="29"/>
      <c r="J27" s="29"/>
      <c r="K27" s="29"/>
      <c r="L27" s="134"/>
      <c r="M27" s="134"/>
      <c r="N27" s="134"/>
      <c r="O27" s="134"/>
      <c r="P27" s="29"/>
      <c r="Q27" s="29"/>
      <c r="R27" s="29"/>
      <c r="S27" s="29"/>
      <c r="T27" s="29"/>
      <c r="U27" s="23"/>
      <c r="V27" s="138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s="5" customFormat="1" ht="14.4" customHeight="1">
      <c r="A28" s="39" t="s">
        <v>81</v>
      </c>
      <c r="B28" s="129" t="s">
        <v>109</v>
      </c>
      <c r="C28" s="129"/>
      <c r="D28" s="132"/>
      <c r="E28" s="132"/>
      <c r="F28" s="133"/>
      <c r="G28" s="134"/>
      <c r="H28" s="134"/>
      <c r="I28" s="29"/>
      <c r="J28" s="29"/>
      <c r="K28" s="29"/>
      <c r="L28" s="134"/>
      <c r="M28" s="134"/>
      <c r="N28" s="134"/>
      <c r="O28" s="134"/>
      <c r="P28" s="29"/>
      <c r="Q28" s="29"/>
      <c r="R28" s="29"/>
      <c r="S28" s="29"/>
      <c r="T28" s="29"/>
      <c r="U28" s="23"/>
      <c r="V28" s="138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s="5" customFormat="1" ht="13.2" customHeight="1">
      <c r="A29" s="15">
        <v>1</v>
      </c>
      <c r="B29" s="15" t="s">
        <v>124</v>
      </c>
      <c r="C29" s="15" t="s">
        <v>97</v>
      </c>
      <c r="D29" s="15">
        <v>1964</v>
      </c>
      <c r="E29" s="15"/>
      <c r="F29" s="22" t="s">
        <v>98</v>
      </c>
      <c r="G29" s="23">
        <v>2</v>
      </c>
      <c r="H29" s="23">
        <v>2</v>
      </c>
      <c r="I29" s="24">
        <v>352</v>
      </c>
      <c r="J29" s="24">
        <v>348.2</v>
      </c>
      <c r="K29" s="24">
        <v>348.2</v>
      </c>
      <c r="L29" s="23">
        <v>16</v>
      </c>
      <c r="M29" s="23" t="s">
        <v>99</v>
      </c>
      <c r="N29" s="23" t="s">
        <v>99</v>
      </c>
      <c r="O29" s="23" t="s">
        <v>99</v>
      </c>
      <c r="P29" s="24">
        <f>T29</f>
        <v>1736089.92</v>
      </c>
      <c r="Q29" s="24">
        <v>0</v>
      </c>
      <c r="R29" s="24">
        <v>0</v>
      </c>
      <c r="S29" s="24">
        <v>0</v>
      </c>
      <c r="T29" s="24">
        <f>'2.1'!E28+'2.3'!E28+'2.4'!D28</f>
        <v>1736089.92</v>
      </c>
      <c r="U29" s="23">
        <f t="shared" si="0"/>
        <v>4985.8986789201608</v>
      </c>
      <c r="V29" s="25">
        <v>44561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s="5" customFormat="1" ht="13.2" customHeight="1">
      <c r="A30" s="15">
        <v>2</v>
      </c>
      <c r="B30" s="15" t="s">
        <v>96</v>
      </c>
      <c r="C30" s="15" t="s">
        <v>97</v>
      </c>
      <c r="D30" s="15">
        <v>1970</v>
      </c>
      <c r="E30" s="15"/>
      <c r="F30" s="22" t="s">
        <v>98</v>
      </c>
      <c r="G30" s="23">
        <v>2</v>
      </c>
      <c r="H30" s="23">
        <v>1</v>
      </c>
      <c r="I30" s="24">
        <v>366.1</v>
      </c>
      <c r="J30" s="24">
        <v>329.1</v>
      </c>
      <c r="K30" s="24">
        <v>329.1</v>
      </c>
      <c r="L30" s="23">
        <v>20</v>
      </c>
      <c r="M30" s="23" t="s">
        <v>99</v>
      </c>
      <c r="N30" s="23" t="s">
        <v>99</v>
      </c>
      <c r="O30" s="23" t="s">
        <v>99</v>
      </c>
      <c r="P30" s="24">
        <f>'2.1'!E29+'2.3'!O29+'2.3'!AA29+'2.3'!AB29+'2.4'!D29</f>
        <v>3760115.8</v>
      </c>
      <c r="Q30" s="24">
        <v>0</v>
      </c>
      <c r="R30" s="24">
        <v>0</v>
      </c>
      <c r="S30" s="24">
        <v>0</v>
      </c>
      <c r="T30" s="24">
        <v>3760115.8</v>
      </c>
      <c r="U30" s="23">
        <v>10270.73</v>
      </c>
      <c r="V30" s="25">
        <v>44561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1" customFormat="1" ht="18" customHeight="1">
      <c r="A31" s="39" t="s">
        <v>128</v>
      </c>
      <c r="B31" s="129" t="s">
        <v>127</v>
      </c>
      <c r="C31" s="129"/>
      <c r="D31" s="167"/>
      <c r="E31" s="129"/>
      <c r="F31" s="133"/>
      <c r="G31" s="134"/>
      <c r="H31" s="134"/>
      <c r="I31" s="29">
        <f>I29+I30</f>
        <v>718.1</v>
      </c>
      <c r="J31" s="29">
        <f>J29+J30</f>
        <v>677.3</v>
      </c>
      <c r="K31" s="29">
        <f>K29+K30</f>
        <v>677.3</v>
      </c>
      <c r="L31" s="29">
        <f>L29+L30</f>
        <v>36</v>
      </c>
      <c r="M31" s="134"/>
      <c r="N31" s="134"/>
      <c r="O31" s="134"/>
      <c r="P31" s="29">
        <f>P29+P30</f>
        <v>5496205.7199999997</v>
      </c>
      <c r="Q31" s="29"/>
      <c r="R31" s="29"/>
      <c r="S31" s="29"/>
      <c r="T31" s="29">
        <f>T29+T30</f>
        <v>5496205.7199999997</v>
      </c>
      <c r="U31" s="23"/>
      <c r="V31" s="139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</row>
    <row r="32" spans="1:50" s="5" customFormat="1" ht="12.6" customHeight="1">
      <c r="A32" s="39" t="s">
        <v>81</v>
      </c>
      <c r="B32" s="15" t="s">
        <v>125</v>
      </c>
      <c r="C32" s="15"/>
      <c r="D32" s="15"/>
      <c r="E32" s="15"/>
      <c r="F32" s="22"/>
      <c r="G32" s="23"/>
      <c r="H32" s="23"/>
      <c r="I32" s="24"/>
      <c r="J32" s="24"/>
      <c r="K32" s="24"/>
      <c r="L32" s="23"/>
      <c r="M32" s="23"/>
      <c r="N32" s="23"/>
      <c r="O32" s="23"/>
      <c r="P32" s="27"/>
      <c r="Q32" s="24"/>
      <c r="R32" s="24"/>
      <c r="S32" s="24"/>
      <c r="T32" s="27"/>
      <c r="U32" s="23"/>
      <c r="V32" s="141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s="5" customFormat="1" ht="12" customHeight="1">
      <c r="A33" s="39" t="s">
        <v>81</v>
      </c>
      <c r="B33" s="15" t="s">
        <v>119</v>
      </c>
      <c r="C33" s="15"/>
      <c r="D33" s="15"/>
      <c r="E33" s="15"/>
      <c r="F33" s="22"/>
      <c r="G33" s="23"/>
      <c r="H33" s="23"/>
      <c r="I33" s="24"/>
      <c r="J33" s="24"/>
      <c r="K33" s="24"/>
      <c r="L33" s="23"/>
      <c r="M33" s="23"/>
      <c r="N33" s="23"/>
      <c r="O33" s="23"/>
      <c r="P33" s="27"/>
      <c r="Q33" s="24"/>
      <c r="R33" s="24"/>
      <c r="S33" s="24"/>
      <c r="T33" s="27"/>
      <c r="U33" s="23"/>
      <c r="V33" s="141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s="5" customFormat="1" ht="16.2" customHeight="1">
      <c r="A34" s="15">
        <v>1</v>
      </c>
      <c r="B34" s="15" t="s">
        <v>104</v>
      </c>
      <c r="C34" s="15" t="s">
        <v>97</v>
      </c>
      <c r="D34" s="15">
        <v>1963</v>
      </c>
      <c r="E34" s="15"/>
      <c r="F34" s="121" t="s">
        <v>103</v>
      </c>
      <c r="G34" s="23">
        <v>2</v>
      </c>
      <c r="H34" s="23">
        <v>1</v>
      </c>
      <c r="I34" s="24">
        <v>422</v>
      </c>
      <c r="J34" s="24">
        <v>380</v>
      </c>
      <c r="K34" s="24">
        <v>380</v>
      </c>
      <c r="L34" s="23">
        <v>20</v>
      </c>
      <c r="M34" s="23" t="s">
        <v>99</v>
      </c>
      <c r="N34" s="23" t="s">
        <v>99</v>
      </c>
      <c r="O34" s="23" t="s">
        <v>99</v>
      </c>
      <c r="P34" s="27">
        <f>'2.1'!E33+'2.3'!E33+'2.4'!D33</f>
        <v>1190786.936</v>
      </c>
      <c r="Q34" s="24">
        <v>0</v>
      </c>
      <c r="R34" s="24">
        <v>0</v>
      </c>
      <c r="S34" s="24">
        <v>0</v>
      </c>
      <c r="T34" s="27">
        <v>1193786.93</v>
      </c>
      <c r="U34" s="23">
        <f t="shared" si="0"/>
        <v>3133.6498315789472</v>
      </c>
      <c r="V34" s="25">
        <v>44926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1:50" s="5" customFormat="1" ht="12" customHeight="1">
      <c r="A35" s="15">
        <v>2</v>
      </c>
      <c r="B35" s="135" t="s">
        <v>129</v>
      </c>
      <c r="C35" s="135" t="s">
        <v>97</v>
      </c>
      <c r="D35" s="135">
        <v>1978</v>
      </c>
      <c r="E35" s="136"/>
      <c r="F35" s="137" t="s">
        <v>98</v>
      </c>
      <c r="G35" s="134">
        <v>3</v>
      </c>
      <c r="H35" s="134">
        <v>2</v>
      </c>
      <c r="I35" s="29">
        <v>1490.5</v>
      </c>
      <c r="J35" s="29">
        <v>972.2</v>
      </c>
      <c r="K35" s="29">
        <v>972.2</v>
      </c>
      <c r="L35" s="134">
        <v>42</v>
      </c>
      <c r="M35" s="29" t="s">
        <v>99</v>
      </c>
      <c r="N35" s="29" t="s">
        <v>99</v>
      </c>
      <c r="O35" s="29" t="s">
        <v>99</v>
      </c>
      <c r="P35" s="27">
        <f>'2.1'!E34+'2.3'!E34+'2.4'!D34</f>
        <v>4419747.6400000006</v>
      </c>
      <c r="Q35" s="29">
        <v>0</v>
      </c>
      <c r="R35" s="29">
        <v>0</v>
      </c>
      <c r="S35" s="29">
        <v>0</v>
      </c>
      <c r="T35" s="27">
        <f>'2.1'!E34+'2.3'!E34+'2.4'!D34</f>
        <v>4419747.6400000006</v>
      </c>
      <c r="U35" s="23">
        <f t="shared" si="0"/>
        <v>4546.1300555441276</v>
      </c>
      <c r="V35" s="25">
        <v>44926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1:50" s="5" customFormat="1" ht="13.95" customHeight="1">
      <c r="A36" s="15">
        <v>3</v>
      </c>
      <c r="B36" s="135" t="s">
        <v>130</v>
      </c>
      <c r="C36" s="135" t="s">
        <v>97</v>
      </c>
      <c r="D36" s="135">
        <v>1974</v>
      </c>
      <c r="E36" s="136"/>
      <c r="F36" s="137" t="s">
        <v>103</v>
      </c>
      <c r="G36" s="134">
        <v>2</v>
      </c>
      <c r="H36" s="134">
        <v>1</v>
      </c>
      <c r="I36" s="29">
        <v>350</v>
      </c>
      <c r="J36" s="29">
        <v>345.2</v>
      </c>
      <c r="K36" s="29">
        <v>345.2</v>
      </c>
      <c r="L36" s="134">
        <v>11</v>
      </c>
      <c r="M36" s="29" t="s">
        <v>99</v>
      </c>
      <c r="N36" s="29" t="s">
        <v>99</v>
      </c>
      <c r="O36" s="29" t="s">
        <v>99</v>
      </c>
      <c r="P36" s="27">
        <f>'2.1'!E35+'2.3'!E35+'2.4'!D35</f>
        <v>1542185.3</v>
      </c>
      <c r="Q36" s="29">
        <v>0</v>
      </c>
      <c r="R36" s="29">
        <v>0</v>
      </c>
      <c r="S36" s="29">
        <v>0</v>
      </c>
      <c r="T36" s="27">
        <f>'2.1'!E35+'2.3'!E35+'2.4'!D35</f>
        <v>1542185.3</v>
      </c>
      <c r="U36" s="23">
        <f t="shared" si="0"/>
        <v>4467.5124565469296</v>
      </c>
      <c r="V36" s="25">
        <v>44926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spans="1:50" s="5" customFormat="1" ht="12.6" customHeight="1">
      <c r="A37" s="15">
        <v>4</v>
      </c>
      <c r="B37" s="135" t="s">
        <v>131</v>
      </c>
      <c r="C37" s="135" t="s">
        <v>97</v>
      </c>
      <c r="D37" s="135">
        <v>1967</v>
      </c>
      <c r="E37" s="136"/>
      <c r="F37" s="137" t="s">
        <v>98</v>
      </c>
      <c r="G37" s="134">
        <v>2</v>
      </c>
      <c r="H37" s="134">
        <v>2</v>
      </c>
      <c r="I37" s="29">
        <v>352</v>
      </c>
      <c r="J37" s="29">
        <v>348.2</v>
      </c>
      <c r="K37" s="29">
        <v>348.2</v>
      </c>
      <c r="L37" s="134">
        <v>16</v>
      </c>
      <c r="M37" s="29" t="s">
        <v>99</v>
      </c>
      <c r="N37" s="29" t="s">
        <v>99</v>
      </c>
      <c r="O37" s="29" t="s">
        <v>99</v>
      </c>
      <c r="P37" s="27">
        <f t="shared" ref="P35:P46" si="1">T37</f>
        <v>2212093.27</v>
      </c>
      <c r="Q37" s="29">
        <v>0</v>
      </c>
      <c r="R37" s="29">
        <v>0</v>
      </c>
      <c r="S37" s="29">
        <v>0</v>
      </c>
      <c r="T37" s="27">
        <f>'2.1'!E36+'2.3'!E36+'2.4'!D36</f>
        <v>2212093.27</v>
      </c>
      <c r="U37" s="23">
        <f t="shared" si="0"/>
        <v>6352.9387421022402</v>
      </c>
      <c r="V37" s="25">
        <v>44926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s="5" customFormat="1" ht="13.95" customHeight="1">
      <c r="A38" s="15">
        <v>5</v>
      </c>
      <c r="B38" s="135" t="s">
        <v>132</v>
      </c>
      <c r="C38" s="135" t="s">
        <v>97</v>
      </c>
      <c r="D38" s="135">
        <v>1953</v>
      </c>
      <c r="E38" s="136"/>
      <c r="F38" s="137" t="s">
        <v>103</v>
      </c>
      <c r="G38" s="134">
        <v>2</v>
      </c>
      <c r="H38" s="134">
        <v>1</v>
      </c>
      <c r="I38" s="29">
        <v>440</v>
      </c>
      <c r="J38" s="29">
        <v>414.5</v>
      </c>
      <c r="K38" s="29">
        <v>414.5</v>
      </c>
      <c r="L38" s="134">
        <v>21</v>
      </c>
      <c r="M38" s="29" t="s">
        <v>99</v>
      </c>
      <c r="N38" s="29" t="s">
        <v>99</v>
      </c>
      <c r="O38" s="29" t="s">
        <v>99</v>
      </c>
      <c r="P38" s="27">
        <f t="shared" si="1"/>
        <v>344906.35</v>
      </c>
      <c r="Q38" s="29">
        <v>0</v>
      </c>
      <c r="R38" s="29">
        <v>0</v>
      </c>
      <c r="S38" s="29">
        <v>0</v>
      </c>
      <c r="T38" s="27">
        <f>'2.1'!E37+'2.3'!E37+'2.4'!D37</f>
        <v>344906.35</v>
      </c>
      <c r="U38" s="23">
        <f t="shared" si="0"/>
        <v>832.10217129071168</v>
      </c>
      <c r="V38" s="25">
        <v>44926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 s="5" customFormat="1" ht="13.2" customHeight="1">
      <c r="A39" s="15">
        <v>6</v>
      </c>
      <c r="B39" s="135" t="s">
        <v>133</v>
      </c>
      <c r="C39" s="135" t="s">
        <v>97</v>
      </c>
      <c r="D39" s="135">
        <v>1958</v>
      </c>
      <c r="E39" s="136"/>
      <c r="F39" s="137" t="s">
        <v>98</v>
      </c>
      <c r="G39" s="134">
        <v>2</v>
      </c>
      <c r="H39" s="134">
        <v>1</v>
      </c>
      <c r="I39" s="29">
        <v>304</v>
      </c>
      <c r="J39" s="29">
        <v>304</v>
      </c>
      <c r="K39" s="29">
        <v>304</v>
      </c>
      <c r="L39" s="134">
        <v>11</v>
      </c>
      <c r="M39" s="29" t="s">
        <v>99</v>
      </c>
      <c r="N39" s="29" t="s">
        <v>99</v>
      </c>
      <c r="O39" s="29" t="s">
        <v>99</v>
      </c>
      <c r="P39" s="27">
        <f t="shared" si="1"/>
        <v>167263.4</v>
      </c>
      <c r="Q39" s="29">
        <v>0</v>
      </c>
      <c r="R39" s="29">
        <v>0</v>
      </c>
      <c r="S39" s="29">
        <v>0</v>
      </c>
      <c r="T39" s="27">
        <f>'2.1'!E38+'2.3'!E38+'2.4'!D38</f>
        <v>167263.4</v>
      </c>
      <c r="U39" s="23">
        <f t="shared" si="0"/>
        <v>550.20855263157898</v>
      </c>
      <c r="V39" s="25">
        <v>44926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 s="5" customFormat="1" ht="12.6" customHeight="1">
      <c r="A40" s="15">
        <v>7</v>
      </c>
      <c r="B40" s="135" t="s">
        <v>134</v>
      </c>
      <c r="C40" s="135" t="s">
        <v>97</v>
      </c>
      <c r="D40" s="135">
        <v>1960</v>
      </c>
      <c r="E40" s="136"/>
      <c r="F40" s="137" t="s">
        <v>103</v>
      </c>
      <c r="G40" s="134">
        <v>2</v>
      </c>
      <c r="H40" s="134">
        <v>1</v>
      </c>
      <c r="I40" s="29">
        <v>191.55</v>
      </c>
      <c r="J40" s="29">
        <v>173.55</v>
      </c>
      <c r="K40" s="29">
        <v>173.55</v>
      </c>
      <c r="L40" s="134">
        <v>8</v>
      </c>
      <c r="M40" s="29" t="s">
        <v>99</v>
      </c>
      <c r="N40" s="29" t="s">
        <v>99</v>
      </c>
      <c r="O40" s="29" t="s">
        <v>99</v>
      </c>
      <c r="P40" s="27">
        <f t="shared" si="1"/>
        <v>83116.425000000003</v>
      </c>
      <c r="Q40" s="29">
        <v>0</v>
      </c>
      <c r="R40" s="29">
        <v>0</v>
      </c>
      <c r="S40" s="29">
        <v>0</v>
      </c>
      <c r="T40" s="27">
        <f>'2.1'!E39+'2.3'!E39+'2.4'!D39</f>
        <v>83116.425000000003</v>
      </c>
      <c r="U40" s="23">
        <f t="shared" si="0"/>
        <v>478.919187554019</v>
      </c>
      <c r="V40" s="25">
        <v>44926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 s="5" customFormat="1" ht="13.95" customHeight="1">
      <c r="A41" s="15">
        <v>8</v>
      </c>
      <c r="B41" s="135" t="s">
        <v>135</v>
      </c>
      <c r="C41" s="135" t="s">
        <v>97</v>
      </c>
      <c r="D41" s="135">
        <v>1968</v>
      </c>
      <c r="E41" s="136"/>
      <c r="F41" s="137" t="s">
        <v>103</v>
      </c>
      <c r="G41" s="134">
        <v>2</v>
      </c>
      <c r="H41" s="134">
        <v>1</v>
      </c>
      <c r="I41" s="29">
        <v>320.2</v>
      </c>
      <c r="J41" s="29">
        <v>288</v>
      </c>
      <c r="K41" s="29">
        <v>288</v>
      </c>
      <c r="L41" s="134">
        <v>16</v>
      </c>
      <c r="M41" s="29" t="s">
        <v>99</v>
      </c>
      <c r="N41" s="29" t="s">
        <v>99</v>
      </c>
      <c r="O41" s="29" t="s">
        <v>99</v>
      </c>
      <c r="P41" s="27">
        <f t="shared" si="1"/>
        <v>954169.41</v>
      </c>
      <c r="Q41" s="29">
        <v>0</v>
      </c>
      <c r="R41" s="29">
        <v>0</v>
      </c>
      <c r="S41" s="29">
        <v>0</v>
      </c>
      <c r="T41" s="27">
        <f>'2.1'!E40+'2.3'!E40+'2.4'!D40</f>
        <v>954169.41</v>
      </c>
      <c r="U41" s="23">
        <f t="shared" si="0"/>
        <v>3313.0882291666667</v>
      </c>
      <c r="V41" s="25">
        <v>44926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 s="5" customFormat="1" ht="13.95" customHeight="1">
      <c r="A42" s="15">
        <v>9</v>
      </c>
      <c r="B42" s="135" t="s">
        <v>136</v>
      </c>
      <c r="C42" s="135" t="s">
        <v>97</v>
      </c>
      <c r="D42" s="135">
        <v>1968</v>
      </c>
      <c r="E42" s="136"/>
      <c r="F42" s="137" t="s">
        <v>103</v>
      </c>
      <c r="G42" s="134">
        <v>2</v>
      </c>
      <c r="H42" s="134">
        <v>1</v>
      </c>
      <c r="I42" s="29">
        <v>255</v>
      </c>
      <c r="J42" s="29">
        <v>251.8</v>
      </c>
      <c r="K42" s="29">
        <v>251.8</v>
      </c>
      <c r="L42" s="134">
        <v>12</v>
      </c>
      <c r="M42" s="29" t="s">
        <v>99</v>
      </c>
      <c r="N42" s="29" t="s">
        <v>99</v>
      </c>
      <c r="O42" s="29" t="s">
        <v>99</v>
      </c>
      <c r="P42" s="27">
        <f t="shared" si="1"/>
        <v>2033656.43</v>
      </c>
      <c r="Q42" s="29">
        <v>0</v>
      </c>
      <c r="R42" s="29">
        <v>0</v>
      </c>
      <c r="S42" s="29">
        <v>0</v>
      </c>
      <c r="T42" s="27">
        <f>'2.1'!E41+'2.3'!E41+'2.4'!D41</f>
        <v>2033656.43</v>
      </c>
      <c r="U42" s="23">
        <f t="shared" si="0"/>
        <v>8076.4750992851459</v>
      </c>
      <c r="V42" s="25">
        <v>44926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 s="5" customFormat="1" ht="14.4" customHeight="1">
      <c r="A43" s="15">
        <v>10</v>
      </c>
      <c r="B43" s="135" t="s">
        <v>137</v>
      </c>
      <c r="C43" s="135" t="s">
        <v>97</v>
      </c>
      <c r="D43" s="135">
        <v>1962</v>
      </c>
      <c r="E43" s="136"/>
      <c r="F43" s="137" t="s">
        <v>103</v>
      </c>
      <c r="G43" s="134">
        <v>2</v>
      </c>
      <c r="H43" s="134">
        <v>1</v>
      </c>
      <c r="I43" s="29">
        <v>248.7</v>
      </c>
      <c r="J43" s="29">
        <v>221.4</v>
      </c>
      <c r="K43" s="29">
        <v>221.4</v>
      </c>
      <c r="L43" s="134">
        <v>10</v>
      </c>
      <c r="M43" s="29" t="s">
        <v>99</v>
      </c>
      <c r="N43" s="29" t="s">
        <v>99</v>
      </c>
      <c r="O43" s="29" t="s">
        <v>99</v>
      </c>
      <c r="P43" s="27">
        <f t="shared" si="1"/>
        <v>179531.478</v>
      </c>
      <c r="Q43" s="29">
        <v>0</v>
      </c>
      <c r="R43" s="29">
        <v>0</v>
      </c>
      <c r="S43" s="29">
        <v>0</v>
      </c>
      <c r="T43" s="27">
        <f>'2.1'!E42+'2.3'!E42+'2.4'!D42</f>
        <v>179531.478</v>
      </c>
      <c r="U43" s="23">
        <f t="shared" si="0"/>
        <v>810.89195121951218</v>
      </c>
      <c r="V43" s="25">
        <v>44926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 s="5" customFormat="1" ht="13.95" customHeight="1">
      <c r="A44" s="15">
        <v>11</v>
      </c>
      <c r="B44" s="135" t="s">
        <v>141</v>
      </c>
      <c r="C44" s="135" t="s">
        <v>97</v>
      </c>
      <c r="D44" s="135">
        <v>1962</v>
      </c>
      <c r="E44" s="136"/>
      <c r="F44" s="137" t="s">
        <v>103</v>
      </c>
      <c r="G44" s="134">
        <v>2</v>
      </c>
      <c r="H44" s="134">
        <v>1</v>
      </c>
      <c r="I44" s="29">
        <v>371.2</v>
      </c>
      <c r="J44" s="29">
        <v>334.2</v>
      </c>
      <c r="K44" s="29">
        <v>334.2</v>
      </c>
      <c r="L44" s="134">
        <v>9</v>
      </c>
      <c r="M44" s="29" t="s">
        <v>99</v>
      </c>
      <c r="N44" s="29" t="s">
        <v>99</v>
      </c>
      <c r="O44" s="29" t="s">
        <v>99</v>
      </c>
      <c r="P44" s="27">
        <f t="shared" si="1"/>
        <v>226076.67600000001</v>
      </c>
      <c r="Q44" s="29">
        <v>0</v>
      </c>
      <c r="R44" s="29">
        <v>0</v>
      </c>
      <c r="S44" s="29">
        <v>0</v>
      </c>
      <c r="T44" s="27">
        <f>'2.1'!E43+'2.3'!E43+'2.4'!D43</f>
        <v>226076.67600000001</v>
      </c>
      <c r="U44" s="23">
        <f t="shared" si="0"/>
        <v>676.47120287253142</v>
      </c>
      <c r="V44" s="25">
        <v>44926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 s="5" customFormat="1" ht="15" customHeight="1">
      <c r="A45" s="15">
        <v>12</v>
      </c>
      <c r="B45" s="135" t="s">
        <v>138</v>
      </c>
      <c r="C45" s="135" t="s">
        <v>97</v>
      </c>
      <c r="D45" s="135">
        <v>1972</v>
      </c>
      <c r="E45" s="136"/>
      <c r="F45" s="137" t="s">
        <v>98</v>
      </c>
      <c r="G45" s="134">
        <v>2</v>
      </c>
      <c r="H45" s="134">
        <v>2</v>
      </c>
      <c r="I45" s="29">
        <v>734.4</v>
      </c>
      <c r="J45" s="29">
        <v>630.6</v>
      </c>
      <c r="K45" s="29">
        <v>630.6</v>
      </c>
      <c r="L45" s="134">
        <v>27</v>
      </c>
      <c r="M45" s="29" t="s">
        <v>99</v>
      </c>
      <c r="N45" s="29" t="s">
        <v>99</v>
      </c>
      <c r="O45" s="29" t="s">
        <v>99</v>
      </c>
      <c r="P45" s="27">
        <f t="shared" si="1"/>
        <v>725551.8</v>
      </c>
      <c r="Q45" s="29">
        <v>0</v>
      </c>
      <c r="R45" s="29">
        <v>0</v>
      </c>
      <c r="S45" s="29">
        <v>0</v>
      </c>
      <c r="T45" s="27">
        <f>'2.1'!E44+'2.3'!E44+'2.4'!D44</f>
        <v>725551.8</v>
      </c>
      <c r="U45" s="23">
        <f t="shared" si="0"/>
        <v>1150.5737392959086</v>
      </c>
      <c r="V45" s="25">
        <v>44926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 s="5" customFormat="1" ht="15" customHeight="1">
      <c r="A46" s="15">
        <v>13</v>
      </c>
      <c r="B46" s="135" t="s">
        <v>101</v>
      </c>
      <c r="C46" s="135" t="s">
        <v>97</v>
      </c>
      <c r="D46" s="135">
        <v>1964</v>
      </c>
      <c r="E46" s="136"/>
      <c r="F46" s="137" t="s">
        <v>98</v>
      </c>
      <c r="G46" s="134">
        <v>2</v>
      </c>
      <c r="H46" s="134">
        <v>2</v>
      </c>
      <c r="I46" s="29">
        <v>706</v>
      </c>
      <c r="J46" s="29">
        <v>702.9</v>
      </c>
      <c r="K46" s="29">
        <v>702.9</v>
      </c>
      <c r="L46" s="134">
        <v>35</v>
      </c>
      <c r="M46" s="29" t="s">
        <v>99</v>
      </c>
      <c r="N46" s="29" t="s">
        <v>99</v>
      </c>
      <c r="O46" s="29" t="s">
        <v>99</v>
      </c>
      <c r="P46" s="27">
        <f t="shared" si="1"/>
        <v>446035.74</v>
      </c>
      <c r="Q46" s="29">
        <v>0</v>
      </c>
      <c r="R46" s="29">
        <v>0</v>
      </c>
      <c r="S46" s="29">
        <v>0</v>
      </c>
      <c r="T46" s="27">
        <f>'2.1'!E45+'2.3'!E45+'2.4'!D45</f>
        <v>446035.74</v>
      </c>
      <c r="U46" s="23">
        <f t="shared" si="0"/>
        <v>634.56500213401625</v>
      </c>
      <c r="V46" s="25">
        <v>44926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 s="5" customFormat="1" ht="15" customHeight="1">
      <c r="A47" s="15">
        <v>14</v>
      </c>
      <c r="B47" s="135" t="s">
        <v>100</v>
      </c>
      <c r="C47" s="135" t="s">
        <v>97</v>
      </c>
      <c r="D47" s="135">
        <v>1976</v>
      </c>
      <c r="E47" s="136"/>
      <c r="F47" s="137" t="s">
        <v>98</v>
      </c>
      <c r="G47" s="134">
        <v>2</v>
      </c>
      <c r="H47" s="134">
        <v>2</v>
      </c>
      <c r="I47" s="29">
        <v>726</v>
      </c>
      <c r="J47" s="29">
        <v>722.5</v>
      </c>
      <c r="K47" s="29">
        <v>722.5</v>
      </c>
      <c r="L47" s="134">
        <v>31</v>
      </c>
      <c r="M47" s="29" t="s">
        <v>99</v>
      </c>
      <c r="N47" s="29" t="s">
        <v>99</v>
      </c>
      <c r="O47" s="29" t="s">
        <v>99</v>
      </c>
      <c r="P47" s="27">
        <v>318411.23</v>
      </c>
      <c r="Q47" s="29">
        <v>0</v>
      </c>
      <c r="R47" s="29">
        <v>0</v>
      </c>
      <c r="S47" s="29">
        <v>0</v>
      </c>
      <c r="T47" s="27">
        <v>318411.23</v>
      </c>
      <c r="U47" s="23">
        <v>440.7</v>
      </c>
      <c r="V47" s="25">
        <v>44926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 s="5" customFormat="1" ht="14.4" customHeight="1">
      <c r="A48" s="15"/>
      <c r="B48" s="135" t="s">
        <v>139</v>
      </c>
      <c r="C48" s="135"/>
      <c r="D48" s="135"/>
      <c r="E48" s="135"/>
      <c r="F48" s="133"/>
      <c r="G48" s="134"/>
      <c r="H48" s="134"/>
      <c r="I48" s="29">
        <f>I34+I35+I36+I37+I38+I39+I40+I41+I42+I43+I44+I45+I46+I47</f>
        <v>6911.5499999999993</v>
      </c>
      <c r="J48" s="29">
        <f>J34+J35+J36+J37+J38+J39+J40+J41+J42+J43+J44+J45+J46+J47</f>
        <v>6089.05</v>
      </c>
      <c r="K48" s="29">
        <f>K34+K35+K36+K37+K38+K39+K40+K41+K42+K43+K44+K45+K46+K47</f>
        <v>6089.05</v>
      </c>
      <c r="L48" s="29">
        <f>L34+L35+L36+L37+L38+L39+L40+L41+L42+L43+L44+L45+L46+L47</f>
        <v>269</v>
      </c>
      <c r="M48" s="29"/>
      <c r="N48" s="29"/>
      <c r="O48" s="29"/>
      <c r="P48" s="29">
        <f>P34+P35+P36+P37+P38+P39+P40+P41+P42+P43+P44+P45+P46+P47</f>
        <v>14843532.085000003</v>
      </c>
      <c r="Q48" s="29"/>
      <c r="R48" s="29"/>
      <c r="S48" s="29"/>
      <c r="T48" s="29">
        <f>T34+T35+T36+T37+T38+T39+T40+T41+T42+T43+T44+T45+T46+T47</f>
        <v>14846532.079000004</v>
      </c>
      <c r="U48" s="30"/>
      <c r="V48" s="2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spans="1:50" s="5" customFormat="1" ht="15.6" customHeight="1">
      <c r="A49" s="15"/>
      <c r="B49" s="135" t="s">
        <v>140</v>
      </c>
      <c r="C49" s="135"/>
      <c r="D49" s="135"/>
      <c r="E49" s="135"/>
      <c r="F49" s="133"/>
      <c r="G49" s="134"/>
      <c r="H49" s="134"/>
      <c r="I49" s="29">
        <f>I26+I31+I48</f>
        <v>9860.8499999999985</v>
      </c>
      <c r="J49" s="29">
        <f>J26+J31+J48</f>
        <v>8805.35</v>
      </c>
      <c r="K49" s="29">
        <f>K26+K31+K48</f>
        <v>8805.35</v>
      </c>
      <c r="L49" s="29">
        <f>L26+L31+L48</f>
        <v>408</v>
      </c>
      <c r="M49" s="29"/>
      <c r="N49" s="29"/>
      <c r="O49" s="29"/>
      <c r="P49" s="29">
        <f>P26+P31+P48</f>
        <v>23326213.355000004</v>
      </c>
      <c r="Q49" s="29"/>
      <c r="R49" s="29"/>
      <c r="S49" s="29"/>
      <c r="T49" s="29">
        <f>T26+T31+T48</f>
        <v>23329213.349000003</v>
      </c>
      <c r="U49" s="30"/>
      <c r="V49" s="25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s="5" customFormat="1" ht="15.6" customHeight="1">
      <c r="B50" s="168"/>
      <c r="C50" s="168"/>
      <c r="D50" s="168"/>
      <c r="E50" s="168"/>
      <c r="F50" s="169"/>
      <c r="G50" s="170"/>
      <c r="H50" s="170"/>
      <c r="I50" s="171"/>
      <c r="J50" s="171"/>
      <c r="K50" s="171"/>
      <c r="L50" s="170"/>
      <c r="M50" s="171"/>
      <c r="N50" s="171"/>
      <c r="O50" s="171"/>
      <c r="P50" s="172"/>
      <c r="Q50" s="171"/>
      <c r="R50" s="171"/>
      <c r="S50" s="171"/>
      <c r="T50" s="171"/>
      <c r="U50" s="171"/>
      <c r="V50" s="17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spans="1:50" s="5" customFormat="1" ht="15.6" customHeight="1">
      <c r="B51" s="168"/>
      <c r="C51" s="168"/>
      <c r="D51" s="168"/>
      <c r="E51" s="168"/>
      <c r="F51" s="169"/>
      <c r="G51" s="170"/>
      <c r="H51" s="170"/>
      <c r="I51" s="171"/>
      <c r="J51" s="171"/>
      <c r="K51" s="171"/>
      <c r="L51" s="170"/>
      <c r="M51" s="171"/>
      <c r="N51" s="171"/>
      <c r="O51" s="171"/>
      <c r="P51" s="172"/>
      <c r="Q51" s="171"/>
      <c r="R51" s="171"/>
      <c r="S51" s="171"/>
      <c r="T51" s="171"/>
      <c r="U51" s="171"/>
      <c r="V51" s="173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spans="1:50" s="5" customFormat="1" ht="18" customHeight="1">
      <c r="B52" s="5" t="s">
        <v>166</v>
      </c>
      <c r="F52" s="53"/>
      <c r="G52" s="71"/>
      <c r="H52" s="71"/>
      <c r="I52" s="72"/>
      <c r="J52" s="72"/>
      <c r="K52" s="55" t="s">
        <v>167</v>
      </c>
      <c r="L52" s="54"/>
      <c r="M52" s="54"/>
      <c r="N52" s="54"/>
      <c r="O52" s="54"/>
      <c r="P52" s="55"/>
      <c r="Q52" s="55"/>
      <c r="R52" s="55"/>
      <c r="S52" s="55"/>
      <c r="T52" s="55"/>
      <c r="U52" s="54"/>
      <c r="V52" s="5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spans="1:50" s="76" customFormat="1" ht="18" customHeight="1">
      <c r="B53" s="69"/>
      <c r="C53" s="5"/>
      <c r="D53" s="5"/>
      <c r="E53" s="5"/>
      <c r="F53" s="53"/>
      <c r="G53" s="54"/>
      <c r="H53" s="54"/>
      <c r="I53" s="55"/>
      <c r="J53" s="55"/>
      <c r="K53" s="55"/>
      <c r="L53" s="54"/>
      <c r="M53" s="54"/>
      <c r="N53" s="54"/>
      <c r="O53" s="54"/>
      <c r="P53" s="55"/>
      <c r="Q53" s="55"/>
      <c r="R53" s="55"/>
      <c r="S53" s="55"/>
      <c r="T53" s="55"/>
      <c r="U53" s="54"/>
      <c r="V53" s="109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</row>
    <row r="54" spans="1:50" s="5" customFormat="1" ht="18" customHeight="1">
      <c r="B54" s="76"/>
      <c r="C54" s="69"/>
      <c r="D54" s="69"/>
      <c r="E54" s="69"/>
      <c r="F54" s="70"/>
      <c r="G54" s="71"/>
      <c r="H54" s="71"/>
      <c r="I54" s="72"/>
      <c r="J54" s="72"/>
      <c r="K54" s="55"/>
      <c r="L54" s="54"/>
      <c r="M54" s="54"/>
      <c r="N54" s="54"/>
      <c r="O54" s="54"/>
      <c r="P54" s="55"/>
      <c r="Q54" s="55"/>
      <c r="R54" s="55"/>
      <c r="S54" s="55"/>
      <c r="T54" s="55"/>
      <c r="U54" s="54"/>
      <c r="V54" s="5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spans="1:50" s="5" customFormat="1" ht="18" customHeight="1">
      <c r="B55" s="76"/>
      <c r="C55" s="69"/>
      <c r="D55" s="69"/>
      <c r="E55" s="69"/>
      <c r="F55" s="70"/>
      <c r="G55" s="71"/>
      <c r="H55" s="71"/>
      <c r="I55" s="72"/>
      <c r="J55" s="72"/>
      <c r="K55" s="55"/>
      <c r="L55" s="54"/>
      <c r="M55" s="54"/>
      <c r="N55" s="54"/>
      <c r="O55" s="54"/>
      <c r="P55" s="55"/>
      <c r="Q55" s="55"/>
      <c r="R55" s="55"/>
      <c r="S55" s="55"/>
      <c r="T55" s="55"/>
      <c r="U55" s="54"/>
      <c r="V55" s="5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spans="1:50" s="5" customFormat="1" ht="18" customHeight="1">
      <c r="B56" s="76"/>
      <c r="C56" s="69"/>
      <c r="D56" s="69"/>
      <c r="E56" s="69"/>
      <c r="F56" s="77"/>
      <c r="G56" s="78"/>
      <c r="H56" s="78"/>
      <c r="I56" s="72"/>
      <c r="J56" s="72"/>
      <c r="K56" s="55"/>
      <c r="L56" s="54"/>
      <c r="M56" s="54"/>
      <c r="N56" s="54"/>
      <c r="O56" s="54"/>
      <c r="P56" s="55"/>
      <c r="Q56" s="55"/>
      <c r="R56" s="55"/>
      <c r="S56" s="55"/>
      <c r="T56" s="55"/>
      <c r="U56" s="54"/>
      <c r="V56" s="5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spans="1:50" s="5" customFormat="1" ht="18" customHeight="1">
      <c r="B57" s="76"/>
      <c r="F57" s="53"/>
      <c r="G57" s="54"/>
      <c r="H57" s="54"/>
      <c r="I57" s="55"/>
      <c r="J57" s="55"/>
      <c r="K57" s="55"/>
      <c r="L57" s="54"/>
      <c r="M57" s="54"/>
      <c r="N57" s="54"/>
      <c r="O57" s="54"/>
      <c r="P57" s="55"/>
      <c r="Q57" s="55"/>
      <c r="R57" s="55"/>
      <c r="S57" s="55"/>
      <c r="T57" s="55"/>
      <c r="U57" s="54"/>
      <c r="V57" s="5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spans="1:50" s="5" customFormat="1" ht="18" customHeight="1">
      <c r="F58" s="53"/>
      <c r="G58" s="54"/>
      <c r="H58" s="54"/>
      <c r="I58" s="55"/>
      <c r="J58" s="55"/>
      <c r="K58" s="55"/>
      <c r="L58" s="54"/>
      <c r="M58" s="54"/>
      <c r="N58" s="54"/>
      <c r="O58" s="54"/>
      <c r="P58" s="55"/>
      <c r="Q58" s="55"/>
      <c r="R58" s="55"/>
      <c r="S58" s="55"/>
      <c r="T58" s="55"/>
      <c r="U58" s="54"/>
      <c r="V58" s="5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s="5" customFormat="1" ht="18" customHeight="1">
      <c r="F59" s="53"/>
      <c r="G59" s="54"/>
      <c r="H59" s="54"/>
      <c r="I59" s="55"/>
      <c r="J59" s="55"/>
      <c r="K59" s="55"/>
      <c r="L59" s="54"/>
      <c r="M59" s="54"/>
      <c r="N59" s="54"/>
      <c r="O59" s="54"/>
      <c r="P59" s="55"/>
      <c r="Q59" s="55"/>
      <c r="R59" s="55"/>
      <c r="S59" s="55"/>
      <c r="T59" s="55"/>
      <c r="U59" s="54"/>
      <c r="V59" s="5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s="5" customFormat="1" ht="18" customHeight="1">
      <c r="F60" s="53"/>
      <c r="G60" s="54"/>
      <c r="H60" s="54"/>
      <c r="I60" s="55"/>
      <c r="J60" s="55"/>
      <c r="K60" s="55"/>
      <c r="L60" s="54"/>
      <c r="M60" s="54"/>
      <c r="N60" s="54"/>
      <c r="O60" s="54"/>
      <c r="P60" s="55"/>
      <c r="Q60" s="55"/>
      <c r="R60" s="55"/>
      <c r="S60" s="55"/>
      <c r="T60" s="55"/>
      <c r="U60" s="54"/>
      <c r="V60" s="5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s="5" customFormat="1" ht="18" customHeight="1">
      <c r="F61" s="53"/>
      <c r="G61" s="54"/>
      <c r="H61" s="54"/>
      <c r="I61" s="55"/>
      <c r="J61" s="55"/>
      <c r="K61" s="55"/>
      <c r="L61" s="54"/>
      <c r="M61" s="54"/>
      <c r="N61" s="54"/>
      <c r="O61" s="54"/>
      <c r="P61" s="55"/>
      <c r="Q61" s="55"/>
      <c r="R61" s="55"/>
      <c r="S61" s="55"/>
      <c r="T61" s="55"/>
      <c r="U61" s="54"/>
      <c r="V61" s="5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s="5" customFormat="1" ht="18" customHeight="1">
      <c r="F62" s="53"/>
      <c r="G62" s="54"/>
      <c r="H62" s="54"/>
      <c r="I62" s="55"/>
      <c r="J62" s="55"/>
      <c r="K62" s="55"/>
      <c r="L62" s="54"/>
      <c r="M62" s="54"/>
      <c r="N62" s="54"/>
      <c r="O62" s="54"/>
      <c r="P62" s="55"/>
      <c r="Q62" s="55"/>
      <c r="R62" s="55"/>
      <c r="S62" s="55"/>
      <c r="T62" s="55"/>
      <c r="U62" s="54"/>
      <c r="V62" s="5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s="5" customFormat="1" ht="18" customHeight="1">
      <c r="F63" s="53"/>
      <c r="G63" s="54"/>
      <c r="H63" s="54"/>
      <c r="I63" s="55"/>
      <c r="J63" s="55"/>
      <c r="K63" s="55"/>
      <c r="L63" s="54"/>
      <c r="M63" s="54"/>
      <c r="N63" s="54"/>
      <c r="O63" s="54"/>
      <c r="P63" s="55"/>
      <c r="Q63" s="55"/>
      <c r="R63" s="55"/>
      <c r="S63" s="55"/>
      <c r="T63" s="55"/>
      <c r="U63" s="54"/>
      <c r="V63" s="5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s="5" customFormat="1" ht="18" customHeight="1">
      <c r="F64" s="53"/>
      <c r="G64" s="54"/>
      <c r="H64" s="54"/>
      <c r="I64" s="55"/>
      <c r="J64" s="55"/>
      <c r="K64" s="55"/>
      <c r="L64" s="54"/>
      <c r="M64" s="54"/>
      <c r="N64" s="54"/>
      <c r="O64" s="54"/>
      <c r="P64" s="55"/>
      <c r="Q64" s="55"/>
      <c r="R64" s="55"/>
      <c r="S64" s="55"/>
      <c r="T64" s="55"/>
      <c r="U64" s="54"/>
      <c r="V64" s="5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6:50" s="5" customFormat="1" ht="18" customHeight="1">
      <c r="F65" s="53"/>
      <c r="G65" s="54"/>
      <c r="H65" s="54"/>
      <c r="I65" s="55"/>
      <c r="J65" s="55"/>
      <c r="K65" s="55"/>
      <c r="L65" s="54"/>
      <c r="M65" s="54"/>
      <c r="N65" s="54"/>
      <c r="O65" s="54"/>
      <c r="P65" s="55"/>
      <c r="Q65" s="55"/>
      <c r="R65" s="55"/>
      <c r="S65" s="55"/>
      <c r="T65" s="55"/>
      <c r="U65" s="54"/>
      <c r="V65" s="5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6:50" s="5" customFormat="1" ht="18" customHeight="1">
      <c r="F66" s="53"/>
      <c r="G66" s="54"/>
      <c r="H66" s="54"/>
      <c r="I66" s="55"/>
      <c r="J66" s="55"/>
      <c r="K66" s="55"/>
      <c r="L66" s="54"/>
      <c r="M66" s="54"/>
      <c r="N66" s="54"/>
      <c r="O66" s="54"/>
      <c r="P66" s="55"/>
      <c r="Q66" s="55"/>
      <c r="R66" s="55"/>
      <c r="S66" s="55"/>
      <c r="T66" s="55"/>
      <c r="U66" s="54"/>
      <c r="V66" s="5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6:50" s="5" customFormat="1" ht="18" customHeight="1">
      <c r="F67" s="53"/>
      <c r="G67" s="54"/>
      <c r="H67" s="54"/>
      <c r="I67" s="55"/>
      <c r="J67" s="55"/>
      <c r="K67" s="55"/>
      <c r="L67" s="54"/>
      <c r="M67" s="54"/>
      <c r="N67" s="54"/>
      <c r="O67" s="54"/>
      <c r="P67" s="55"/>
      <c r="Q67" s="55"/>
      <c r="R67" s="55"/>
      <c r="S67" s="55"/>
      <c r="T67" s="55"/>
      <c r="U67" s="54"/>
      <c r="V67" s="5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6:50" s="5" customFormat="1" ht="18" customHeight="1">
      <c r="F68" s="53"/>
      <c r="G68" s="54"/>
      <c r="H68" s="54"/>
      <c r="I68" s="55"/>
      <c r="J68" s="55"/>
      <c r="K68" s="55"/>
      <c r="L68" s="54"/>
      <c r="M68" s="54"/>
      <c r="N68" s="54"/>
      <c r="O68" s="54"/>
      <c r="P68" s="55"/>
      <c r="Q68" s="55"/>
      <c r="R68" s="55"/>
      <c r="S68" s="55"/>
      <c r="T68" s="55"/>
      <c r="U68" s="54"/>
      <c r="V68" s="5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6:50" s="5" customFormat="1" ht="18" customHeight="1">
      <c r="F69" s="53"/>
      <c r="G69" s="54"/>
      <c r="H69" s="54"/>
      <c r="I69" s="55"/>
      <c r="J69" s="55"/>
      <c r="K69" s="55"/>
      <c r="L69" s="54"/>
      <c r="M69" s="54"/>
      <c r="N69" s="54"/>
      <c r="O69" s="54"/>
      <c r="P69" s="55"/>
      <c r="Q69" s="55"/>
      <c r="R69" s="55"/>
      <c r="S69" s="55"/>
      <c r="T69" s="55"/>
      <c r="U69" s="54"/>
      <c r="V69" s="5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6:50" s="5" customFormat="1" ht="18" customHeight="1">
      <c r="F70" s="53"/>
      <c r="G70" s="54"/>
      <c r="H70" s="54"/>
      <c r="I70" s="55"/>
      <c r="J70" s="55"/>
      <c r="K70" s="55"/>
      <c r="L70" s="54"/>
      <c r="M70" s="54"/>
      <c r="N70" s="54"/>
      <c r="O70" s="54"/>
      <c r="P70" s="55"/>
      <c r="Q70" s="55"/>
      <c r="R70" s="55"/>
      <c r="S70" s="55"/>
      <c r="T70" s="55"/>
      <c r="U70" s="54"/>
      <c r="V70" s="5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6:50" s="5" customFormat="1" ht="18" customHeight="1">
      <c r="F71" s="53"/>
      <c r="G71" s="54"/>
      <c r="H71" s="54"/>
      <c r="I71" s="55"/>
      <c r="J71" s="55"/>
      <c r="K71" s="55"/>
      <c r="L71" s="54"/>
      <c r="M71" s="54"/>
      <c r="N71" s="54"/>
      <c r="O71" s="54"/>
      <c r="P71" s="55"/>
      <c r="Q71" s="55"/>
      <c r="R71" s="55"/>
      <c r="S71" s="55"/>
      <c r="T71" s="55"/>
      <c r="U71" s="54"/>
      <c r="V71" s="5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6:50" s="5" customFormat="1" ht="18" customHeight="1">
      <c r="F72" s="53"/>
      <c r="G72" s="54"/>
      <c r="H72" s="54"/>
      <c r="I72" s="55"/>
      <c r="J72" s="55"/>
      <c r="K72" s="55"/>
      <c r="L72" s="54"/>
      <c r="M72" s="54"/>
      <c r="N72" s="54"/>
      <c r="O72" s="54"/>
      <c r="P72" s="55"/>
      <c r="Q72" s="55"/>
      <c r="R72" s="55"/>
      <c r="S72" s="55"/>
      <c r="T72" s="55"/>
      <c r="U72" s="54"/>
      <c r="V72" s="5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6:50" s="5" customFormat="1" ht="18" customHeight="1">
      <c r="F73" s="53"/>
      <c r="G73" s="54"/>
      <c r="H73" s="54"/>
      <c r="I73" s="55"/>
      <c r="J73" s="55"/>
      <c r="K73" s="55"/>
      <c r="L73" s="54"/>
      <c r="M73" s="54"/>
      <c r="N73" s="54"/>
      <c r="O73" s="54"/>
      <c r="P73" s="55"/>
      <c r="Q73" s="55"/>
      <c r="R73" s="55"/>
      <c r="S73" s="55"/>
      <c r="T73" s="55"/>
      <c r="U73" s="54"/>
      <c r="V73" s="5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6:50" s="5" customFormat="1" ht="18" customHeight="1">
      <c r="F74" s="53"/>
      <c r="G74" s="54"/>
      <c r="H74" s="54"/>
      <c r="I74" s="55"/>
      <c r="J74" s="55"/>
      <c r="K74" s="55"/>
      <c r="L74" s="54"/>
      <c r="M74" s="54"/>
      <c r="N74" s="54"/>
      <c r="O74" s="54"/>
      <c r="P74" s="55"/>
      <c r="Q74" s="55"/>
      <c r="R74" s="55"/>
      <c r="S74" s="55"/>
      <c r="T74" s="55"/>
      <c r="U74" s="54"/>
      <c r="V74" s="5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6:50" s="5" customFormat="1" ht="18" customHeight="1">
      <c r="F75" s="53"/>
      <c r="G75" s="54"/>
      <c r="H75" s="54"/>
      <c r="I75" s="55"/>
      <c r="J75" s="55"/>
      <c r="K75" s="55"/>
      <c r="L75" s="54"/>
      <c r="M75" s="54"/>
      <c r="N75" s="54"/>
      <c r="O75" s="54"/>
      <c r="P75" s="55"/>
      <c r="Q75" s="55"/>
      <c r="R75" s="55"/>
      <c r="S75" s="55"/>
      <c r="T75" s="55"/>
      <c r="U75" s="54"/>
      <c r="V75" s="5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6:50" s="5" customFormat="1" ht="18" customHeight="1">
      <c r="F76" s="53"/>
      <c r="G76" s="54"/>
      <c r="H76" s="54"/>
      <c r="I76" s="55"/>
      <c r="J76" s="55"/>
      <c r="K76" s="55"/>
      <c r="L76" s="54"/>
      <c r="M76" s="54"/>
      <c r="N76" s="54"/>
      <c r="O76" s="54"/>
      <c r="P76" s="55"/>
      <c r="Q76" s="55"/>
      <c r="R76" s="55"/>
      <c r="S76" s="55"/>
      <c r="T76" s="55"/>
      <c r="U76" s="54"/>
      <c r="V76" s="5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6:50" s="5" customFormat="1" ht="18" customHeight="1">
      <c r="F77" s="53"/>
      <c r="G77" s="54"/>
      <c r="H77" s="54"/>
      <c r="I77" s="55"/>
      <c r="J77" s="55"/>
      <c r="K77" s="55"/>
      <c r="L77" s="54"/>
      <c r="M77" s="54"/>
      <c r="N77" s="54"/>
      <c r="O77" s="54"/>
      <c r="P77" s="55"/>
      <c r="Q77" s="55"/>
      <c r="R77" s="55"/>
      <c r="S77" s="55"/>
      <c r="T77" s="55"/>
      <c r="U77" s="54"/>
      <c r="V77" s="5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6:50" s="5" customFormat="1" ht="18" customHeight="1">
      <c r="F78" s="53"/>
      <c r="G78" s="54"/>
      <c r="H78" s="54"/>
      <c r="I78" s="55"/>
      <c r="J78" s="55"/>
      <c r="K78" s="55"/>
      <c r="L78" s="54"/>
      <c r="M78" s="54"/>
      <c r="N78" s="54"/>
      <c r="O78" s="54"/>
      <c r="P78" s="55"/>
      <c r="Q78" s="55"/>
      <c r="R78" s="55"/>
      <c r="S78" s="55"/>
      <c r="T78" s="55"/>
      <c r="U78" s="54"/>
      <c r="V78" s="5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6:50" s="5" customFormat="1" ht="18" customHeight="1">
      <c r="F79" s="53"/>
      <c r="G79" s="54"/>
      <c r="H79" s="54"/>
      <c r="I79" s="55"/>
      <c r="J79" s="55"/>
      <c r="K79" s="55"/>
      <c r="L79" s="54"/>
      <c r="M79" s="54"/>
      <c r="N79" s="54"/>
      <c r="O79" s="54"/>
      <c r="P79" s="55"/>
      <c r="Q79" s="55"/>
      <c r="R79" s="55"/>
      <c r="S79" s="55"/>
      <c r="T79" s="55"/>
      <c r="U79" s="54"/>
      <c r="V79" s="5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spans="6:50" s="5" customFormat="1" ht="18" customHeight="1">
      <c r="F80" s="53"/>
      <c r="G80" s="54"/>
      <c r="H80" s="54"/>
      <c r="I80" s="55"/>
      <c r="J80" s="55"/>
      <c r="K80" s="55"/>
      <c r="L80" s="54"/>
      <c r="M80" s="54"/>
      <c r="N80" s="54"/>
      <c r="O80" s="54"/>
      <c r="P80" s="55"/>
      <c r="Q80" s="55"/>
      <c r="R80" s="55"/>
      <c r="S80" s="55"/>
      <c r="T80" s="55"/>
      <c r="U80" s="54"/>
      <c r="V80" s="5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spans="6:50" s="5" customFormat="1" ht="18" customHeight="1">
      <c r="F81" s="53"/>
      <c r="G81" s="54"/>
      <c r="H81" s="54"/>
      <c r="I81" s="55"/>
      <c r="J81" s="55"/>
      <c r="K81" s="55"/>
      <c r="L81" s="54"/>
      <c r="M81" s="54"/>
      <c r="N81" s="54"/>
      <c r="O81" s="54"/>
      <c r="P81" s="55"/>
      <c r="Q81" s="55"/>
      <c r="R81" s="55"/>
      <c r="S81" s="55"/>
      <c r="T81" s="55"/>
      <c r="U81" s="54"/>
      <c r="V81" s="5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spans="6:50" s="5" customFormat="1" ht="18" customHeight="1">
      <c r="F82" s="53"/>
      <c r="G82" s="54"/>
      <c r="H82" s="54"/>
      <c r="I82" s="55"/>
      <c r="J82" s="55"/>
      <c r="K82" s="55"/>
      <c r="L82" s="54"/>
      <c r="M82" s="54"/>
      <c r="N82" s="54"/>
      <c r="O82" s="54"/>
      <c r="P82" s="55"/>
      <c r="Q82" s="55"/>
      <c r="R82" s="55"/>
      <c r="S82" s="55"/>
      <c r="T82" s="55"/>
      <c r="U82" s="54"/>
      <c r="V82" s="5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spans="6:50" s="5" customFormat="1" ht="18" customHeight="1">
      <c r="F83" s="53"/>
      <c r="G83" s="54"/>
      <c r="H83" s="54"/>
      <c r="I83" s="55"/>
      <c r="J83" s="55"/>
      <c r="K83" s="55"/>
      <c r="L83" s="54"/>
      <c r="M83" s="54"/>
      <c r="N83" s="54"/>
      <c r="O83" s="54"/>
      <c r="P83" s="55"/>
      <c r="Q83" s="55"/>
      <c r="R83" s="55"/>
      <c r="S83" s="55"/>
      <c r="T83" s="55"/>
      <c r="U83" s="54"/>
      <c r="V83" s="5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spans="6:50" s="5" customFormat="1" ht="18" customHeight="1">
      <c r="F84" s="53"/>
      <c r="G84" s="54"/>
      <c r="H84" s="54"/>
      <c r="I84" s="55"/>
      <c r="J84" s="55"/>
      <c r="K84" s="55"/>
      <c r="L84" s="54"/>
      <c r="M84" s="54"/>
      <c r="N84" s="54"/>
      <c r="O84" s="54"/>
      <c r="P84" s="55"/>
      <c r="Q84" s="55"/>
      <c r="R84" s="55"/>
      <c r="S84" s="55"/>
      <c r="T84" s="55"/>
      <c r="U84" s="54"/>
      <c r="V84" s="5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spans="6:50" s="5" customFormat="1" ht="18" customHeight="1">
      <c r="F85" s="53"/>
      <c r="G85" s="54"/>
      <c r="H85" s="54"/>
      <c r="I85" s="55"/>
      <c r="J85" s="55"/>
      <c r="K85" s="55"/>
      <c r="L85" s="54"/>
      <c r="M85" s="54"/>
      <c r="N85" s="54"/>
      <c r="O85" s="54"/>
      <c r="P85" s="55"/>
      <c r="Q85" s="55"/>
      <c r="R85" s="55"/>
      <c r="S85" s="55"/>
      <c r="T85" s="55"/>
      <c r="U85" s="54"/>
      <c r="V85" s="5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spans="6:50" s="5" customFormat="1" ht="18" customHeight="1">
      <c r="F86" s="53"/>
      <c r="G86" s="54"/>
      <c r="H86" s="54"/>
      <c r="I86" s="55"/>
      <c r="J86" s="55"/>
      <c r="K86" s="55"/>
      <c r="L86" s="54"/>
      <c r="M86" s="54"/>
      <c r="N86" s="54"/>
      <c r="O86" s="54"/>
      <c r="P86" s="55"/>
      <c r="Q86" s="55"/>
      <c r="R86" s="55"/>
      <c r="S86" s="55"/>
      <c r="T86" s="55"/>
      <c r="U86" s="54"/>
      <c r="V86" s="5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spans="6:50" s="5" customFormat="1" ht="18" customHeight="1">
      <c r="F87" s="53"/>
      <c r="G87" s="54"/>
      <c r="H87" s="54"/>
      <c r="I87" s="55"/>
      <c r="J87" s="55"/>
      <c r="K87" s="55"/>
      <c r="L87" s="54"/>
      <c r="M87" s="54"/>
      <c r="N87" s="54"/>
      <c r="O87" s="54"/>
      <c r="P87" s="55"/>
      <c r="Q87" s="55"/>
      <c r="R87" s="55"/>
      <c r="S87" s="55"/>
      <c r="T87" s="55"/>
      <c r="U87" s="54"/>
      <c r="V87" s="5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spans="6:50" s="5" customFormat="1" ht="18" customHeight="1">
      <c r="F88" s="53"/>
      <c r="G88" s="54"/>
      <c r="H88" s="54"/>
      <c r="I88" s="55"/>
      <c r="J88" s="55"/>
      <c r="K88" s="55"/>
      <c r="L88" s="54"/>
      <c r="M88" s="54"/>
      <c r="N88" s="54"/>
      <c r="O88" s="54"/>
      <c r="P88" s="55"/>
      <c r="Q88" s="55"/>
      <c r="R88" s="55"/>
      <c r="S88" s="55"/>
      <c r="T88" s="55"/>
      <c r="U88" s="54"/>
      <c r="V88" s="5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spans="6:50" s="5" customFormat="1" ht="18" customHeight="1">
      <c r="F89" s="53"/>
      <c r="G89" s="54"/>
      <c r="H89" s="54"/>
      <c r="I89" s="55"/>
      <c r="J89" s="55"/>
      <c r="K89" s="55"/>
      <c r="L89" s="54"/>
      <c r="M89" s="54"/>
      <c r="N89" s="54"/>
      <c r="O89" s="54"/>
      <c r="P89" s="55"/>
      <c r="Q89" s="55"/>
      <c r="R89" s="55"/>
      <c r="S89" s="55"/>
      <c r="T89" s="55"/>
      <c r="U89" s="54"/>
      <c r="V89" s="5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spans="6:50" s="5" customFormat="1" ht="18" customHeight="1">
      <c r="F90" s="53"/>
      <c r="G90" s="54"/>
      <c r="H90" s="54"/>
      <c r="I90" s="55"/>
      <c r="J90" s="55"/>
      <c r="K90" s="55"/>
      <c r="L90" s="54"/>
      <c r="M90" s="54"/>
      <c r="N90" s="54"/>
      <c r="O90" s="54"/>
      <c r="P90" s="55"/>
      <c r="Q90" s="55"/>
      <c r="R90" s="55"/>
      <c r="S90" s="55"/>
      <c r="T90" s="55"/>
      <c r="U90" s="54"/>
      <c r="V90" s="5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spans="6:50" s="5" customFormat="1" ht="18" customHeight="1">
      <c r="F91" s="53"/>
      <c r="G91" s="54"/>
      <c r="H91" s="54"/>
      <c r="I91" s="55"/>
      <c r="J91" s="55"/>
      <c r="K91" s="55"/>
      <c r="L91" s="54"/>
      <c r="M91" s="54"/>
      <c r="N91" s="54"/>
      <c r="O91" s="54"/>
      <c r="P91" s="55"/>
      <c r="Q91" s="55"/>
      <c r="R91" s="55"/>
      <c r="S91" s="55"/>
      <c r="T91" s="55"/>
      <c r="U91" s="54"/>
      <c r="V91" s="5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spans="6:50" s="5" customFormat="1" ht="18" customHeight="1">
      <c r="F92" s="53"/>
      <c r="G92" s="54"/>
      <c r="H92" s="54"/>
      <c r="I92" s="55"/>
      <c r="J92" s="55"/>
      <c r="K92" s="55"/>
      <c r="L92" s="54"/>
      <c r="M92" s="54"/>
      <c r="N92" s="54"/>
      <c r="O92" s="54"/>
      <c r="P92" s="55"/>
      <c r="Q92" s="55"/>
      <c r="R92" s="55"/>
      <c r="S92" s="55"/>
      <c r="T92" s="55"/>
      <c r="U92" s="54"/>
      <c r="V92" s="5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spans="6:50" s="5" customFormat="1" ht="18" customHeight="1">
      <c r="F93" s="53"/>
      <c r="G93" s="54"/>
      <c r="H93" s="54"/>
      <c r="I93" s="55"/>
      <c r="J93" s="55"/>
      <c r="K93" s="55"/>
      <c r="L93" s="54"/>
      <c r="M93" s="54"/>
      <c r="N93" s="54"/>
      <c r="O93" s="54"/>
      <c r="P93" s="55"/>
      <c r="Q93" s="55"/>
      <c r="R93" s="55"/>
      <c r="S93" s="55"/>
      <c r="T93" s="55"/>
      <c r="U93" s="54"/>
      <c r="V93" s="5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spans="6:50" s="5" customFormat="1" ht="18" customHeight="1">
      <c r="F94" s="53"/>
      <c r="G94" s="54"/>
      <c r="H94" s="54"/>
      <c r="I94" s="55"/>
      <c r="J94" s="55"/>
      <c r="K94" s="55"/>
      <c r="L94" s="54"/>
      <c r="M94" s="54"/>
      <c r="N94" s="54"/>
      <c r="O94" s="54"/>
      <c r="P94" s="55"/>
      <c r="Q94" s="55"/>
      <c r="R94" s="55"/>
      <c r="S94" s="55"/>
      <c r="T94" s="55"/>
      <c r="U94" s="54"/>
      <c r="V94" s="5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spans="6:50" s="5" customFormat="1" ht="18" customHeight="1">
      <c r="F95" s="53"/>
      <c r="G95" s="54"/>
      <c r="H95" s="54"/>
      <c r="I95" s="55"/>
      <c r="J95" s="55"/>
      <c r="K95" s="55"/>
      <c r="L95" s="54"/>
      <c r="M95" s="54"/>
      <c r="N95" s="54"/>
      <c r="O95" s="54"/>
      <c r="P95" s="55"/>
      <c r="Q95" s="55"/>
      <c r="R95" s="55"/>
      <c r="S95" s="55"/>
      <c r="T95" s="55"/>
      <c r="U95" s="54"/>
      <c r="V95" s="5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spans="6:50" s="5" customFormat="1" ht="18" customHeight="1">
      <c r="F96" s="53"/>
      <c r="G96" s="54"/>
      <c r="H96" s="54"/>
      <c r="I96" s="55"/>
      <c r="J96" s="55"/>
      <c r="K96" s="55"/>
      <c r="L96" s="54"/>
      <c r="M96" s="54"/>
      <c r="N96" s="54"/>
      <c r="O96" s="54"/>
      <c r="P96" s="55"/>
      <c r="Q96" s="55"/>
      <c r="R96" s="55"/>
      <c r="S96" s="55"/>
      <c r="T96" s="55"/>
      <c r="U96" s="54"/>
      <c r="V96" s="5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spans="6:50" s="5" customFormat="1" ht="18" customHeight="1">
      <c r="F97" s="53"/>
      <c r="G97" s="54"/>
      <c r="H97" s="54"/>
      <c r="I97" s="55"/>
      <c r="J97" s="55"/>
      <c r="K97" s="55"/>
      <c r="L97" s="54"/>
      <c r="M97" s="54"/>
      <c r="N97" s="54"/>
      <c r="O97" s="54"/>
      <c r="P97" s="55"/>
      <c r="Q97" s="55"/>
      <c r="R97" s="55"/>
      <c r="S97" s="55"/>
      <c r="T97" s="55"/>
      <c r="U97" s="54"/>
      <c r="V97" s="5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spans="6:50" s="5" customFormat="1" ht="18" customHeight="1">
      <c r="F98" s="53"/>
      <c r="G98" s="54"/>
      <c r="H98" s="54"/>
      <c r="I98" s="55"/>
      <c r="J98" s="55"/>
      <c r="K98" s="55"/>
      <c r="L98" s="54"/>
      <c r="M98" s="54"/>
      <c r="N98" s="54"/>
      <c r="O98" s="54"/>
      <c r="P98" s="55"/>
      <c r="Q98" s="55"/>
      <c r="R98" s="55"/>
      <c r="S98" s="55"/>
      <c r="T98" s="55"/>
      <c r="U98" s="54"/>
      <c r="V98" s="5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spans="6:50" s="5" customFormat="1" ht="18" customHeight="1">
      <c r="F99" s="53"/>
      <c r="G99" s="54"/>
      <c r="H99" s="54"/>
      <c r="I99" s="55"/>
      <c r="J99" s="55"/>
      <c r="K99" s="55"/>
      <c r="L99" s="54"/>
      <c r="M99" s="54"/>
      <c r="N99" s="54"/>
      <c r="O99" s="54"/>
      <c r="P99" s="55"/>
      <c r="Q99" s="55"/>
      <c r="R99" s="55"/>
      <c r="S99" s="55"/>
      <c r="T99" s="55"/>
      <c r="U99" s="54"/>
      <c r="V99" s="5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spans="6:50" s="5" customFormat="1" ht="18" customHeight="1">
      <c r="F100" s="53"/>
      <c r="G100" s="54"/>
      <c r="H100" s="54"/>
      <c r="I100" s="55"/>
      <c r="J100" s="55"/>
      <c r="K100" s="55"/>
      <c r="L100" s="54"/>
      <c r="M100" s="54"/>
      <c r="N100" s="54"/>
      <c r="O100" s="54"/>
      <c r="P100" s="55"/>
      <c r="Q100" s="55"/>
      <c r="R100" s="55"/>
      <c r="S100" s="55"/>
      <c r="T100" s="55"/>
      <c r="U100" s="54"/>
      <c r="V100" s="5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6:50" s="5" customFormat="1" ht="18" customHeight="1">
      <c r="F101" s="53"/>
      <c r="G101" s="54"/>
      <c r="H101" s="54"/>
      <c r="I101" s="55"/>
      <c r="J101" s="55"/>
      <c r="K101" s="55"/>
      <c r="L101" s="54"/>
      <c r="M101" s="54"/>
      <c r="N101" s="54"/>
      <c r="O101" s="54"/>
      <c r="P101" s="55"/>
      <c r="Q101" s="55"/>
      <c r="R101" s="55"/>
      <c r="S101" s="55"/>
      <c r="T101" s="55"/>
      <c r="U101" s="54"/>
      <c r="V101" s="5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6:50" s="5" customFormat="1" ht="18" customHeight="1">
      <c r="F102" s="53"/>
      <c r="G102" s="54"/>
      <c r="H102" s="54"/>
      <c r="I102" s="55"/>
      <c r="J102" s="55"/>
      <c r="K102" s="55"/>
      <c r="L102" s="54"/>
      <c r="M102" s="54"/>
      <c r="N102" s="54"/>
      <c r="O102" s="54"/>
      <c r="P102" s="55"/>
      <c r="Q102" s="55"/>
      <c r="R102" s="55"/>
      <c r="S102" s="55"/>
      <c r="T102" s="55"/>
      <c r="U102" s="54"/>
      <c r="V102" s="5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6:50" s="5" customFormat="1" ht="18" customHeight="1">
      <c r="F103" s="53"/>
      <c r="G103" s="54"/>
      <c r="H103" s="54"/>
      <c r="I103" s="55"/>
      <c r="J103" s="55"/>
      <c r="K103" s="55"/>
      <c r="L103" s="54"/>
      <c r="M103" s="54"/>
      <c r="N103" s="54"/>
      <c r="O103" s="54"/>
      <c r="P103" s="55"/>
      <c r="Q103" s="55"/>
      <c r="R103" s="55"/>
      <c r="S103" s="55"/>
      <c r="T103" s="55"/>
      <c r="U103" s="54"/>
      <c r="V103" s="5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6:50" s="5" customFormat="1" ht="18" customHeight="1">
      <c r="F104" s="53"/>
      <c r="G104" s="54"/>
      <c r="H104" s="54"/>
      <c r="I104" s="55"/>
      <c r="J104" s="55"/>
      <c r="K104" s="55"/>
      <c r="L104" s="54"/>
      <c r="M104" s="54"/>
      <c r="N104" s="54"/>
      <c r="O104" s="54"/>
      <c r="P104" s="55"/>
      <c r="Q104" s="55"/>
      <c r="R104" s="55"/>
      <c r="S104" s="55"/>
      <c r="T104" s="55"/>
      <c r="U104" s="54"/>
      <c r="V104" s="5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6:50" s="5" customFormat="1" ht="18" customHeight="1">
      <c r="F105" s="53"/>
      <c r="G105" s="54"/>
      <c r="H105" s="54"/>
      <c r="I105" s="55"/>
      <c r="J105" s="55"/>
      <c r="K105" s="55"/>
      <c r="L105" s="54"/>
      <c r="M105" s="54"/>
      <c r="N105" s="54"/>
      <c r="O105" s="54"/>
      <c r="P105" s="55"/>
      <c r="Q105" s="55"/>
      <c r="R105" s="55"/>
      <c r="S105" s="55"/>
      <c r="T105" s="55"/>
      <c r="U105" s="54"/>
      <c r="V105" s="5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6:50" s="5" customFormat="1" ht="18" customHeight="1">
      <c r="F106" s="53"/>
      <c r="G106" s="54"/>
      <c r="H106" s="54"/>
      <c r="I106" s="55"/>
      <c r="J106" s="55"/>
      <c r="K106" s="55"/>
      <c r="L106" s="54"/>
      <c r="M106" s="54"/>
      <c r="N106" s="54"/>
      <c r="O106" s="54"/>
      <c r="P106" s="55"/>
      <c r="Q106" s="55"/>
      <c r="R106" s="55"/>
      <c r="S106" s="55"/>
      <c r="T106" s="55"/>
      <c r="U106" s="54"/>
      <c r="V106" s="5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6:50" s="5" customFormat="1" ht="18" customHeight="1">
      <c r="F107" s="53"/>
      <c r="G107" s="54"/>
      <c r="H107" s="54"/>
      <c r="I107" s="55"/>
      <c r="J107" s="55"/>
      <c r="K107" s="55"/>
      <c r="L107" s="54"/>
      <c r="M107" s="54"/>
      <c r="N107" s="54"/>
      <c r="O107" s="54"/>
      <c r="P107" s="55"/>
      <c r="Q107" s="55"/>
      <c r="R107" s="55"/>
      <c r="S107" s="55"/>
      <c r="T107" s="55"/>
      <c r="U107" s="54"/>
      <c r="V107" s="5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6:50" s="5" customFormat="1" ht="18" customHeight="1">
      <c r="F108" s="53"/>
      <c r="G108" s="54"/>
      <c r="H108" s="54"/>
      <c r="I108" s="55"/>
      <c r="J108" s="55"/>
      <c r="K108" s="55"/>
      <c r="L108" s="54"/>
      <c r="M108" s="54"/>
      <c r="N108" s="54"/>
      <c r="O108" s="54"/>
      <c r="P108" s="55"/>
      <c r="Q108" s="55"/>
      <c r="R108" s="55"/>
      <c r="S108" s="55"/>
      <c r="T108" s="55"/>
      <c r="U108" s="54"/>
      <c r="V108" s="5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6:50" s="5" customFormat="1" ht="18" customHeight="1">
      <c r="F109" s="53"/>
      <c r="G109" s="54"/>
      <c r="H109" s="54"/>
      <c r="I109" s="55"/>
      <c r="J109" s="55"/>
      <c r="K109" s="55"/>
      <c r="L109" s="54"/>
      <c r="M109" s="54"/>
      <c r="N109" s="54"/>
      <c r="O109" s="54"/>
      <c r="P109" s="55"/>
      <c r="Q109" s="55"/>
      <c r="R109" s="55"/>
      <c r="S109" s="55"/>
      <c r="T109" s="55"/>
      <c r="U109" s="54"/>
      <c r="V109" s="5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6:50" s="5" customFormat="1" ht="18" customHeight="1">
      <c r="F110" s="53"/>
      <c r="G110" s="54"/>
      <c r="H110" s="54"/>
      <c r="I110" s="55"/>
      <c r="J110" s="55"/>
      <c r="K110" s="55"/>
      <c r="L110" s="54"/>
      <c r="M110" s="54"/>
      <c r="N110" s="54"/>
      <c r="O110" s="54"/>
      <c r="P110" s="55"/>
      <c r="Q110" s="55"/>
      <c r="R110" s="55"/>
      <c r="S110" s="55"/>
      <c r="T110" s="55"/>
      <c r="U110" s="54"/>
      <c r="V110" s="5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6:50" s="5" customFormat="1" ht="18" customHeight="1">
      <c r="F111" s="53"/>
      <c r="G111" s="54"/>
      <c r="H111" s="54"/>
      <c r="I111" s="55"/>
      <c r="J111" s="55"/>
      <c r="K111" s="55"/>
      <c r="L111" s="54"/>
      <c r="M111" s="54"/>
      <c r="N111" s="54"/>
      <c r="O111" s="54"/>
      <c r="P111" s="55"/>
      <c r="Q111" s="55"/>
      <c r="R111" s="55"/>
      <c r="S111" s="55"/>
      <c r="T111" s="55"/>
      <c r="U111" s="54"/>
      <c r="V111" s="5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</row>
    <row r="112" spans="6:50" s="5" customFormat="1" ht="18" customHeight="1">
      <c r="F112" s="53"/>
      <c r="G112" s="54"/>
      <c r="H112" s="54"/>
      <c r="I112" s="55"/>
      <c r="J112" s="55"/>
      <c r="K112" s="55"/>
      <c r="L112" s="54"/>
      <c r="M112" s="54"/>
      <c r="N112" s="54"/>
      <c r="O112" s="54"/>
      <c r="P112" s="55"/>
      <c r="Q112" s="55"/>
      <c r="R112" s="55"/>
      <c r="S112" s="55"/>
      <c r="T112" s="55"/>
      <c r="U112" s="54"/>
      <c r="V112" s="5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</row>
    <row r="113" spans="6:50" s="5" customFormat="1" ht="18" customHeight="1">
      <c r="F113" s="53"/>
      <c r="G113" s="54"/>
      <c r="H113" s="54"/>
      <c r="I113" s="55"/>
      <c r="J113" s="55"/>
      <c r="K113" s="55"/>
      <c r="L113" s="54"/>
      <c r="M113" s="54"/>
      <c r="N113" s="54"/>
      <c r="O113" s="54"/>
      <c r="P113" s="55"/>
      <c r="Q113" s="55"/>
      <c r="R113" s="55"/>
      <c r="S113" s="55"/>
      <c r="T113" s="55"/>
      <c r="U113" s="54"/>
      <c r="V113" s="5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</row>
    <row r="114" spans="6:50" s="5" customFormat="1" ht="18" customHeight="1">
      <c r="F114" s="53"/>
      <c r="G114" s="54"/>
      <c r="H114" s="54"/>
      <c r="I114" s="55"/>
      <c r="J114" s="55"/>
      <c r="K114" s="55"/>
      <c r="L114" s="54"/>
      <c r="M114" s="54"/>
      <c r="N114" s="54"/>
      <c r="O114" s="54"/>
      <c r="P114" s="55"/>
      <c r="Q114" s="55"/>
      <c r="R114" s="55"/>
      <c r="S114" s="55"/>
      <c r="T114" s="55"/>
      <c r="U114" s="54"/>
      <c r="V114" s="5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</row>
    <row r="115" spans="6:50" s="5" customFormat="1" ht="18" customHeight="1">
      <c r="F115" s="53"/>
      <c r="G115" s="54"/>
      <c r="H115" s="54"/>
      <c r="I115" s="55"/>
      <c r="J115" s="55"/>
      <c r="K115" s="55"/>
      <c r="L115" s="54"/>
      <c r="M115" s="54"/>
      <c r="N115" s="54"/>
      <c r="O115" s="54"/>
      <c r="P115" s="55"/>
      <c r="Q115" s="55"/>
      <c r="R115" s="55"/>
      <c r="S115" s="55"/>
      <c r="T115" s="55"/>
      <c r="U115" s="54"/>
      <c r="V115" s="5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</row>
    <row r="116" spans="6:50" s="5" customFormat="1" ht="18" customHeight="1">
      <c r="F116" s="53"/>
      <c r="G116" s="54"/>
      <c r="H116" s="54"/>
      <c r="I116" s="55"/>
      <c r="J116" s="55"/>
      <c r="K116" s="55"/>
      <c r="L116" s="54"/>
      <c r="M116" s="54"/>
      <c r="N116" s="54"/>
      <c r="O116" s="54"/>
      <c r="P116" s="55"/>
      <c r="Q116" s="55"/>
      <c r="R116" s="55"/>
      <c r="S116" s="55"/>
      <c r="T116" s="55"/>
      <c r="U116" s="54"/>
      <c r="V116" s="5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</row>
    <row r="117" spans="6:50" s="5" customFormat="1" ht="18" customHeight="1">
      <c r="F117" s="53"/>
      <c r="G117" s="54"/>
      <c r="H117" s="54"/>
      <c r="I117" s="55"/>
      <c r="J117" s="55"/>
      <c r="K117" s="55"/>
      <c r="L117" s="54"/>
      <c r="M117" s="54"/>
      <c r="N117" s="54"/>
      <c r="O117" s="54"/>
      <c r="P117" s="55"/>
      <c r="Q117" s="55"/>
      <c r="R117" s="55"/>
      <c r="S117" s="55"/>
      <c r="T117" s="55"/>
      <c r="U117" s="54"/>
      <c r="V117" s="5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</row>
    <row r="118" spans="6:50" s="5" customFormat="1" ht="18" customHeight="1">
      <c r="F118" s="53"/>
      <c r="G118" s="54"/>
      <c r="H118" s="54"/>
      <c r="I118" s="55"/>
      <c r="J118" s="55"/>
      <c r="K118" s="55"/>
      <c r="L118" s="54"/>
      <c r="M118" s="54"/>
      <c r="N118" s="54"/>
      <c r="O118" s="54"/>
      <c r="P118" s="55"/>
      <c r="Q118" s="55"/>
      <c r="R118" s="55"/>
      <c r="S118" s="55"/>
      <c r="T118" s="55"/>
      <c r="U118" s="54"/>
      <c r="V118" s="5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</row>
    <row r="119" spans="6:50" s="5" customFormat="1" ht="18" customHeight="1">
      <c r="F119" s="53"/>
      <c r="G119" s="54"/>
      <c r="H119" s="54"/>
      <c r="I119" s="55"/>
      <c r="J119" s="55"/>
      <c r="K119" s="55"/>
      <c r="L119" s="54"/>
      <c r="M119" s="54"/>
      <c r="N119" s="54"/>
      <c r="O119" s="54"/>
      <c r="P119" s="55"/>
      <c r="Q119" s="55"/>
      <c r="R119" s="55"/>
      <c r="S119" s="55"/>
      <c r="T119" s="55"/>
      <c r="U119" s="54"/>
      <c r="V119" s="5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</row>
    <row r="120" spans="6:50" s="5" customFormat="1" ht="18" customHeight="1">
      <c r="F120" s="53"/>
      <c r="G120" s="54"/>
      <c r="H120" s="54"/>
      <c r="I120" s="55"/>
      <c r="J120" s="55"/>
      <c r="K120" s="55"/>
      <c r="L120" s="54"/>
      <c r="M120" s="54"/>
      <c r="N120" s="54"/>
      <c r="O120" s="54"/>
      <c r="P120" s="55"/>
      <c r="Q120" s="55"/>
      <c r="R120" s="55"/>
      <c r="S120" s="55"/>
      <c r="T120" s="55"/>
      <c r="U120" s="54"/>
      <c r="V120" s="5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</row>
    <row r="121" spans="6:50" s="5" customFormat="1" ht="18" customHeight="1">
      <c r="F121" s="53"/>
      <c r="G121" s="54"/>
      <c r="H121" s="54"/>
      <c r="I121" s="55"/>
      <c r="J121" s="55"/>
      <c r="K121" s="55"/>
      <c r="L121" s="54"/>
      <c r="M121" s="54"/>
      <c r="N121" s="54"/>
      <c r="O121" s="54"/>
      <c r="P121" s="55"/>
      <c r="Q121" s="55"/>
      <c r="R121" s="55"/>
      <c r="S121" s="55"/>
      <c r="T121" s="55"/>
      <c r="U121" s="54"/>
      <c r="V121" s="5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</row>
    <row r="122" spans="6:50" s="5" customFormat="1" ht="18" customHeight="1">
      <c r="F122" s="53"/>
      <c r="G122" s="54"/>
      <c r="H122" s="54"/>
      <c r="I122" s="55"/>
      <c r="J122" s="55"/>
      <c r="K122" s="55"/>
      <c r="L122" s="54"/>
      <c r="M122" s="54"/>
      <c r="N122" s="54"/>
      <c r="O122" s="54"/>
      <c r="P122" s="55"/>
      <c r="Q122" s="55"/>
      <c r="R122" s="55"/>
      <c r="S122" s="55"/>
      <c r="T122" s="55"/>
      <c r="U122" s="54"/>
      <c r="V122" s="5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</row>
    <row r="123" spans="6:50" s="5" customFormat="1" ht="18" customHeight="1">
      <c r="F123" s="53"/>
      <c r="G123" s="54"/>
      <c r="H123" s="54"/>
      <c r="I123" s="55"/>
      <c r="J123" s="55"/>
      <c r="K123" s="55"/>
      <c r="L123" s="54"/>
      <c r="M123" s="54"/>
      <c r="N123" s="54"/>
      <c r="O123" s="54"/>
      <c r="P123" s="55"/>
      <c r="Q123" s="55"/>
      <c r="R123" s="55"/>
      <c r="S123" s="55"/>
      <c r="T123" s="55"/>
      <c r="U123" s="54"/>
      <c r="V123" s="5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</row>
    <row r="124" spans="6:50" s="5" customFormat="1" ht="18" customHeight="1">
      <c r="F124" s="53"/>
      <c r="G124" s="54"/>
      <c r="H124" s="54"/>
      <c r="I124" s="55"/>
      <c r="J124" s="55"/>
      <c r="K124" s="55"/>
      <c r="L124" s="54"/>
      <c r="M124" s="54"/>
      <c r="N124" s="54"/>
      <c r="O124" s="54"/>
      <c r="P124" s="55"/>
      <c r="Q124" s="55"/>
      <c r="R124" s="55"/>
      <c r="S124" s="55"/>
      <c r="T124" s="55"/>
      <c r="U124" s="54"/>
      <c r="V124" s="5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</row>
    <row r="125" spans="6:50" s="5" customFormat="1" ht="18" customHeight="1">
      <c r="F125" s="53"/>
      <c r="G125" s="54"/>
      <c r="H125" s="54"/>
      <c r="I125" s="55"/>
      <c r="J125" s="55"/>
      <c r="K125" s="55"/>
      <c r="L125" s="54"/>
      <c r="M125" s="54"/>
      <c r="N125" s="54"/>
      <c r="O125" s="54"/>
      <c r="P125" s="55"/>
      <c r="Q125" s="55"/>
      <c r="R125" s="55"/>
      <c r="S125" s="55"/>
      <c r="T125" s="55"/>
      <c r="U125" s="54"/>
      <c r="V125" s="5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</row>
    <row r="126" spans="6:50" s="5" customFormat="1" ht="18" customHeight="1">
      <c r="F126" s="53"/>
      <c r="G126" s="54"/>
      <c r="H126" s="54"/>
      <c r="I126" s="55"/>
      <c r="J126" s="55"/>
      <c r="K126" s="55"/>
      <c r="L126" s="54"/>
      <c r="M126" s="54"/>
      <c r="N126" s="54"/>
      <c r="O126" s="54"/>
      <c r="P126" s="55"/>
      <c r="Q126" s="55"/>
      <c r="R126" s="55"/>
      <c r="S126" s="55"/>
      <c r="T126" s="55"/>
      <c r="U126" s="54"/>
      <c r="V126" s="5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</row>
    <row r="127" spans="6:50" s="5" customFormat="1" ht="18" customHeight="1">
      <c r="F127" s="53"/>
      <c r="G127" s="54"/>
      <c r="H127" s="54"/>
      <c r="I127" s="55"/>
      <c r="J127" s="55"/>
      <c r="K127" s="55"/>
      <c r="L127" s="54"/>
      <c r="M127" s="54"/>
      <c r="N127" s="54"/>
      <c r="O127" s="54"/>
      <c r="P127" s="55"/>
      <c r="Q127" s="55"/>
      <c r="R127" s="55"/>
      <c r="S127" s="55"/>
      <c r="T127" s="55"/>
      <c r="U127" s="54"/>
      <c r="V127" s="5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</row>
    <row r="128" spans="6:50" s="5" customFormat="1" ht="18" customHeight="1">
      <c r="F128" s="53"/>
      <c r="G128" s="54"/>
      <c r="H128" s="54"/>
      <c r="I128" s="55"/>
      <c r="J128" s="55"/>
      <c r="K128" s="55"/>
      <c r="L128" s="54"/>
      <c r="M128" s="54"/>
      <c r="N128" s="54"/>
      <c r="O128" s="54"/>
      <c r="P128" s="55"/>
      <c r="Q128" s="55"/>
      <c r="R128" s="55"/>
      <c r="S128" s="55"/>
      <c r="T128" s="55"/>
      <c r="U128" s="54"/>
      <c r="V128" s="5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</row>
    <row r="129" spans="6:50" s="5" customFormat="1" ht="18" customHeight="1">
      <c r="F129" s="53"/>
      <c r="G129" s="54"/>
      <c r="H129" s="54"/>
      <c r="I129" s="55"/>
      <c r="J129" s="55"/>
      <c r="K129" s="55"/>
      <c r="L129" s="54"/>
      <c r="M129" s="54"/>
      <c r="N129" s="54"/>
      <c r="O129" s="54"/>
      <c r="P129" s="55"/>
      <c r="Q129" s="55"/>
      <c r="R129" s="55"/>
      <c r="S129" s="55"/>
      <c r="T129" s="55"/>
      <c r="U129" s="54"/>
      <c r="V129" s="5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</row>
    <row r="130" spans="6:50" s="5" customFormat="1" ht="18" customHeight="1">
      <c r="F130" s="53"/>
      <c r="G130" s="54"/>
      <c r="H130" s="54"/>
      <c r="I130" s="55"/>
      <c r="J130" s="55"/>
      <c r="K130" s="55"/>
      <c r="L130" s="54"/>
      <c r="M130" s="54"/>
      <c r="N130" s="54"/>
      <c r="O130" s="54"/>
      <c r="P130" s="55"/>
      <c r="Q130" s="55"/>
      <c r="R130" s="55"/>
      <c r="S130" s="55"/>
      <c r="T130" s="55"/>
      <c r="U130" s="54"/>
      <c r="V130" s="5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</row>
    <row r="131" spans="6:50" s="5" customFormat="1" ht="18" customHeight="1">
      <c r="F131" s="53"/>
      <c r="G131" s="54"/>
      <c r="H131" s="54"/>
      <c r="I131" s="55"/>
      <c r="J131" s="55"/>
      <c r="K131" s="55"/>
      <c r="L131" s="54"/>
      <c r="M131" s="54"/>
      <c r="N131" s="54"/>
      <c r="O131" s="54"/>
      <c r="P131" s="55"/>
      <c r="Q131" s="55"/>
      <c r="R131" s="55"/>
      <c r="S131" s="55"/>
      <c r="T131" s="55"/>
      <c r="U131" s="54"/>
      <c r="V131" s="5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</row>
    <row r="132" spans="6:50" s="5" customFormat="1" ht="18" customHeight="1">
      <c r="F132" s="53"/>
      <c r="G132" s="54"/>
      <c r="H132" s="54"/>
      <c r="I132" s="55"/>
      <c r="J132" s="55"/>
      <c r="K132" s="55"/>
      <c r="L132" s="54"/>
      <c r="M132" s="54"/>
      <c r="N132" s="54"/>
      <c r="O132" s="54"/>
      <c r="P132" s="55"/>
      <c r="Q132" s="55"/>
      <c r="R132" s="55"/>
      <c r="S132" s="55"/>
      <c r="T132" s="55"/>
      <c r="U132" s="54"/>
      <c r="V132" s="5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6:50" s="5" customFormat="1" ht="18" customHeight="1">
      <c r="F133" s="53"/>
      <c r="G133" s="54"/>
      <c r="H133" s="54"/>
      <c r="I133" s="55"/>
      <c r="J133" s="55"/>
      <c r="K133" s="55"/>
      <c r="L133" s="54"/>
      <c r="M133" s="54"/>
      <c r="N133" s="54"/>
      <c r="O133" s="54"/>
      <c r="P133" s="55"/>
      <c r="Q133" s="55"/>
      <c r="R133" s="55"/>
      <c r="S133" s="55"/>
      <c r="T133" s="55"/>
      <c r="U133" s="54"/>
      <c r="V133" s="5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6:50" s="5" customFormat="1" ht="18" customHeight="1">
      <c r="F134" s="53"/>
      <c r="G134" s="54"/>
      <c r="H134" s="54"/>
      <c r="I134" s="55"/>
      <c r="J134" s="55"/>
      <c r="K134" s="55"/>
      <c r="L134" s="54"/>
      <c r="M134" s="54"/>
      <c r="N134" s="54"/>
      <c r="O134" s="54"/>
      <c r="P134" s="55"/>
      <c r="Q134" s="55"/>
      <c r="R134" s="55"/>
      <c r="S134" s="55"/>
      <c r="T134" s="55"/>
      <c r="U134" s="54"/>
      <c r="V134" s="5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6:50" s="5" customFormat="1" ht="18" customHeight="1">
      <c r="F135" s="53"/>
      <c r="G135" s="54"/>
      <c r="H135" s="54"/>
      <c r="I135" s="55"/>
      <c r="J135" s="55"/>
      <c r="K135" s="55"/>
      <c r="L135" s="54"/>
      <c r="M135" s="54"/>
      <c r="N135" s="54"/>
      <c r="O135" s="54"/>
      <c r="P135" s="55"/>
      <c r="Q135" s="55"/>
      <c r="R135" s="55"/>
      <c r="S135" s="55"/>
      <c r="T135" s="55"/>
      <c r="U135" s="54"/>
      <c r="V135" s="5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6:50" s="5" customFormat="1" ht="18" customHeight="1">
      <c r="F136" s="53"/>
      <c r="G136" s="54"/>
      <c r="H136" s="54"/>
      <c r="I136" s="55"/>
      <c r="J136" s="55"/>
      <c r="K136" s="55"/>
      <c r="L136" s="54"/>
      <c r="M136" s="54"/>
      <c r="N136" s="54"/>
      <c r="O136" s="54"/>
      <c r="P136" s="55"/>
      <c r="Q136" s="55"/>
      <c r="R136" s="55"/>
      <c r="S136" s="55"/>
      <c r="T136" s="55"/>
      <c r="U136" s="54"/>
      <c r="V136" s="5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6:50" s="5" customFormat="1" ht="18" customHeight="1">
      <c r="F137" s="53"/>
      <c r="G137" s="54"/>
      <c r="H137" s="54"/>
      <c r="I137" s="55"/>
      <c r="J137" s="55"/>
      <c r="K137" s="55"/>
      <c r="L137" s="54"/>
      <c r="M137" s="54"/>
      <c r="N137" s="54"/>
      <c r="O137" s="54"/>
      <c r="P137" s="55"/>
      <c r="Q137" s="55"/>
      <c r="R137" s="55"/>
      <c r="S137" s="55"/>
      <c r="T137" s="55"/>
      <c r="U137" s="54"/>
      <c r="V137" s="5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6:50" s="5" customFormat="1" ht="18" customHeight="1">
      <c r="F138" s="53"/>
      <c r="G138" s="54"/>
      <c r="H138" s="54"/>
      <c r="I138" s="55"/>
      <c r="J138" s="55"/>
      <c r="K138" s="55"/>
      <c r="L138" s="54"/>
      <c r="M138" s="54"/>
      <c r="N138" s="54"/>
      <c r="O138" s="54"/>
      <c r="P138" s="55"/>
      <c r="Q138" s="55"/>
      <c r="R138" s="55"/>
      <c r="S138" s="55"/>
      <c r="T138" s="55"/>
      <c r="U138" s="54"/>
      <c r="V138" s="5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6:50" s="5" customFormat="1" ht="18" customHeight="1">
      <c r="F139" s="53"/>
      <c r="G139" s="54"/>
      <c r="H139" s="54"/>
      <c r="I139" s="55"/>
      <c r="J139" s="55"/>
      <c r="K139" s="55"/>
      <c r="L139" s="54"/>
      <c r="M139" s="54"/>
      <c r="N139" s="54"/>
      <c r="O139" s="54"/>
      <c r="P139" s="55"/>
      <c r="Q139" s="55"/>
      <c r="R139" s="55"/>
      <c r="S139" s="55"/>
      <c r="T139" s="55"/>
      <c r="U139" s="54"/>
      <c r="V139" s="5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</row>
    <row r="140" spans="6:50" s="5" customFormat="1" ht="18" customHeight="1">
      <c r="F140" s="53"/>
      <c r="G140" s="54"/>
      <c r="H140" s="54"/>
      <c r="I140" s="55"/>
      <c r="J140" s="55"/>
      <c r="K140" s="55"/>
      <c r="L140" s="54"/>
      <c r="M140" s="54"/>
      <c r="N140" s="54"/>
      <c r="O140" s="54"/>
      <c r="P140" s="55"/>
      <c r="Q140" s="55"/>
      <c r="R140" s="55"/>
      <c r="S140" s="55"/>
      <c r="T140" s="55"/>
      <c r="U140" s="54"/>
      <c r="V140" s="5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</row>
    <row r="141" spans="6:50" s="5" customFormat="1" ht="18" customHeight="1">
      <c r="F141" s="53"/>
      <c r="G141" s="54"/>
      <c r="H141" s="54"/>
      <c r="I141" s="55"/>
      <c r="J141" s="55"/>
      <c r="K141" s="55"/>
      <c r="L141" s="54"/>
      <c r="M141" s="54"/>
      <c r="N141" s="54"/>
      <c r="O141" s="54"/>
      <c r="P141" s="55"/>
      <c r="Q141" s="55"/>
      <c r="R141" s="55"/>
      <c r="S141" s="55"/>
      <c r="T141" s="55"/>
      <c r="U141" s="54"/>
      <c r="V141" s="5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</row>
    <row r="142" spans="6:50" s="5" customFormat="1" ht="18" customHeight="1">
      <c r="F142" s="53"/>
      <c r="G142" s="54"/>
      <c r="H142" s="54"/>
      <c r="I142" s="55"/>
      <c r="J142" s="55"/>
      <c r="K142" s="55"/>
      <c r="L142" s="54"/>
      <c r="M142" s="54"/>
      <c r="N142" s="54"/>
      <c r="O142" s="54"/>
      <c r="P142" s="55"/>
      <c r="Q142" s="55"/>
      <c r="R142" s="55"/>
      <c r="S142" s="55"/>
      <c r="T142" s="55"/>
      <c r="U142" s="54"/>
      <c r="V142" s="5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</row>
    <row r="143" spans="6:50" s="5" customFormat="1" ht="18" customHeight="1">
      <c r="F143" s="53"/>
      <c r="G143" s="54"/>
      <c r="H143" s="54"/>
      <c r="I143" s="55"/>
      <c r="J143" s="55"/>
      <c r="K143" s="55"/>
      <c r="L143" s="54"/>
      <c r="M143" s="54"/>
      <c r="N143" s="54"/>
      <c r="O143" s="54"/>
      <c r="P143" s="55"/>
      <c r="Q143" s="55"/>
      <c r="R143" s="55"/>
      <c r="S143" s="55"/>
      <c r="T143" s="55"/>
      <c r="U143" s="54"/>
      <c r="V143" s="5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</row>
    <row r="144" spans="6:50" s="5" customFormat="1" ht="18" customHeight="1">
      <c r="F144" s="53"/>
      <c r="G144" s="54"/>
      <c r="H144" s="54"/>
      <c r="I144" s="55"/>
      <c r="J144" s="55"/>
      <c r="K144" s="55"/>
      <c r="L144" s="54"/>
      <c r="M144" s="54"/>
      <c r="N144" s="54"/>
      <c r="O144" s="54"/>
      <c r="P144" s="55"/>
      <c r="Q144" s="55"/>
      <c r="R144" s="55"/>
      <c r="S144" s="55"/>
      <c r="T144" s="55"/>
      <c r="U144" s="54"/>
      <c r="V144" s="5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</row>
    <row r="145" spans="6:50" s="5" customFormat="1" ht="18" customHeight="1">
      <c r="F145" s="53"/>
      <c r="G145" s="54"/>
      <c r="H145" s="54"/>
      <c r="I145" s="55"/>
      <c r="J145" s="55"/>
      <c r="K145" s="55"/>
      <c r="L145" s="54"/>
      <c r="M145" s="54"/>
      <c r="N145" s="54"/>
      <c r="O145" s="54"/>
      <c r="P145" s="55"/>
      <c r="Q145" s="55"/>
      <c r="R145" s="55"/>
      <c r="S145" s="55"/>
      <c r="T145" s="55"/>
      <c r="U145" s="54"/>
      <c r="V145" s="5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</row>
    <row r="146" spans="6:50" s="5" customFormat="1" ht="18" customHeight="1">
      <c r="F146" s="53"/>
      <c r="G146" s="54"/>
      <c r="H146" s="54"/>
      <c r="I146" s="55"/>
      <c r="J146" s="55"/>
      <c r="K146" s="55"/>
      <c r="L146" s="54"/>
      <c r="M146" s="54"/>
      <c r="N146" s="54"/>
      <c r="O146" s="54"/>
      <c r="P146" s="55"/>
      <c r="Q146" s="55"/>
      <c r="R146" s="55"/>
      <c r="S146" s="55"/>
      <c r="T146" s="55"/>
      <c r="U146" s="54"/>
      <c r="V146" s="5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</row>
    <row r="147" spans="6:50" s="5" customFormat="1" ht="18" customHeight="1">
      <c r="F147" s="53"/>
      <c r="G147" s="54"/>
      <c r="H147" s="54"/>
      <c r="I147" s="55"/>
      <c r="J147" s="55"/>
      <c r="K147" s="55"/>
      <c r="L147" s="54"/>
      <c r="M147" s="54"/>
      <c r="N147" s="54"/>
      <c r="O147" s="54"/>
      <c r="P147" s="55"/>
      <c r="Q147" s="55"/>
      <c r="R147" s="55"/>
      <c r="S147" s="55"/>
      <c r="T147" s="55"/>
      <c r="U147" s="54"/>
      <c r="V147" s="5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</row>
    <row r="148" spans="6:50" s="5" customFormat="1" ht="18" customHeight="1">
      <c r="F148" s="53"/>
      <c r="G148" s="54"/>
      <c r="H148" s="54"/>
      <c r="I148" s="55"/>
      <c r="J148" s="55"/>
      <c r="K148" s="55"/>
      <c r="L148" s="54"/>
      <c r="M148" s="54"/>
      <c r="N148" s="54"/>
      <c r="O148" s="54"/>
      <c r="P148" s="55"/>
      <c r="Q148" s="55"/>
      <c r="R148" s="55"/>
      <c r="S148" s="55"/>
      <c r="T148" s="55"/>
      <c r="U148" s="54"/>
      <c r="V148" s="5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</row>
    <row r="149" spans="6:50" s="5" customFormat="1" ht="18" customHeight="1">
      <c r="F149" s="53"/>
      <c r="G149" s="54"/>
      <c r="H149" s="54"/>
      <c r="I149" s="55"/>
      <c r="J149" s="55"/>
      <c r="K149" s="55"/>
      <c r="L149" s="54"/>
      <c r="M149" s="54"/>
      <c r="N149" s="54"/>
      <c r="O149" s="54"/>
      <c r="P149" s="55"/>
      <c r="Q149" s="55"/>
      <c r="R149" s="55"/>
      <c r="S149" s="55"/>
      <c r="T149" s="55"/>
      <c r="U149" s="54"/>
      <c r="V149" s="5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</row>
    <row r="150" spans="6:50" s="5" customFormat="1" ht="18" customHeight="1">
      <c r="F150" s="53"/>
      <c r="G150" s="54"/>
      <c r="H150" s="54"/>
      <c r="I150" s="55"/>
      <c r="J150" s="55"/>
      <c r="K150" s="55"/>
      <c r="L150" s="54"/>
      <c r="M150" s="54"/>
      <c r="N150" s="54"/>
      <c r="O150" s="54"/>
      <c r="P150" s="55"/>
      <c r="Q150" s="55"/>
      <c r="R150" s="55"/>
      <c r="S150" s="55"/>
      <c r="T150" s="55"/>
      <c r="U150" s="54"/>
      <c r="V150" s="5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</row>
    <row r="151" spans="6:50" s="5" customFormat="1" ht="18" customHeight="1">
      <c r="F151" s="53"/>
      <c r="G151" s="54"/>
      <c r="H151" s="54"/>
      <c r="I151" s="55"/>
      <c r="J151" s="55"/>
      <c r="K151" s="55"/>
      <c r="L151" s="54"/>
      <c r="M151" s="54"/>
      <c r="N151" s="54"/>
      <c r="O151" s="54"/>
      <c r="P151" s="55"/>
      <c r="Q151" s="55"/>
      <c r="R151" s="55"/>
      <c r="S151" s="55"/>
      <c r="T151" s="55"/>
      <c r="U151" s="54"/>
      <c r="V151" s="5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</row>
    <row r="152" spans="6:50" s="5" customFormat="1" ht="18" customHeight="1">
      <c r="F152" s="53"/>
      <c r="G152" s="54"/>
      <c r="H152" s="54"/>
      <c r="I152" s="55"/>
      <c r="J152" s="55"/>
      <c r="K152" s="55"/>
      <c r="L152" s="54"/>
      <c r="M152" s="54"/>
      <c r="N152" s="54"/>
      <c r="O152" s="54"/>
      <c r="P152" s="55"/>
      <c r="Q152" s="55"/>
      <c r="R152" s="55"/>
      <c r="S152" s="55"/>
      <c r="T152" s="55"/>
      <c r="U152" s="54"/>
      <c r="V152" s="5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</row>
    <row r="153" spans="6:50" s="5" customFormat="1" ht="18" customHeight="1">
      <c r="F153" s="53"/>
      <c r="G153" s="54"/>
      <c r="H153" s="54"/>
      <c r="I153" s="55"/>
      <c r="J153" s="55"/>
      <c r="K153" s="55"/>
      <c r="L153" s="54"/>
      <c r="M153" s="54"/>
      <c r="N153" s="54"/>
      <c r="O153" s="54"/>
      <c r="P153" s="55"/>
      <c r="Q153" s="55"/>
      <c r="R153" s="55"/>
      <c r="S153" s="55"/>
      <c r="T153" s="55"/>
      <c r="U153" s="54"/>
      <c r="V153" s="5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</row>
    <row r="154" spans="6:50" s="5" customFormat="1" ht="18" customHeight="1">
      <c r="F154" s="53"/>
      <c r="G154" s="54"/>
      <c r="H154" s="54"/>
      <c r="I154" s="55"/>
      <c r="J154" s="55"/>
      <c r="K154" s="55"/>
      <c r="L154" s="54"/>
      <c r="M154" s="54"/>
      <c r="N154" s="54"/>
      <c r="O154" s="54"/>
      <c r="P154" s="55"/>
      <c r="Q154" s="55"/>
      <c r="R154" s="55"/>
      <c r="S154" s="55"/>
      <c r="T154" s="55"/>
      <c r="U154" s="54"/>
      <c r="V154" s="5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</row>
    <row r="155" spans="6:50" s="5" customFormat="1" ht="18" customHeight="1">
      <c r="F155" s="53"/>
      <c r="G155" s="54"/>
      <c r="H155" s="54"/>
      <c r="I155" s="55"/>
      <c r="J155" s="55"/>
      <c r="K155" s="55"/>
      <c r="L155" s="54"/>
      <c r="M155" s="54"/>
      <c r="N155" s="54"/>
      <c r="O155" s="54"/>
      <c r="P155" s="55"/>
      <c r="Q155" s="55"/>
      <c r="R155" s="55"/>
      <c r="S155" s="55"/>
      <c r="T155" s="55"/>
      <c r="U155" s="54"/>
      <c r="V155" s="5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</row>
    <row r="156" spans="6:50" s="5" customFormat="1" ht="18" customHeight="1">
      <c r="F156" s="53"/>
      <c r="G156" s="54"/>
      <c r="H156" s="54"/>
      <c r="I156" s="55"/>
      <c r="J156" s="55"/>
      <c r="K156" s="55"/>
      <c r="L156" s="54"/>
      <c r="M156" s="54"/>
      <c r="N156" s="54"/>
      <c r="O156" s="54"/>
      <c r="P156" s="55"/>
      <c r="Q156" s="55"/>
      <c r="R156" s="55"/>
      <c r="S156" s="55"/>
      <c r="T156" s="55"/>
      <c r="U156" s="54"/>
      <c r="V156" s="5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</row>
    <row r="157" spans="6:50" s="5" customFormat="1" ht="18" customHeight="1">
      <c r="F157" s="53"/>
      <c r="G157" s="54"/>
      <c r="H157" s="54"/>
      <c r="I157" s="55"/>
      <c r="J157" s="55"/>
      <c r="K157" s="55"/>
      <c r="L157" s="54"/>
      <c r="M157" s="54"/>
      <c r="N157" s="54"/>
      <c r="O157" s="54"/>
      <c r="P157" s="55"/>
      <c r="Q157" s="55"/>
      <c r="R157" s="55"/>
      <c r="S157" s="55"/>
      <c r="T157" s="55"/>
      <c r="U157" s="54"/>
      <c r="V157" s="5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</row>
    <row r="158" spans="6:50" s="5" customFormat="1" ht="18" customHeight="1">
      <c r="F158" s="53"/>
      <c r="G158" s="54"/>
      <c r="H158" s="54"/>
      <c r="I158" s="55"/>
      <c r="J158" s="55"/>
      <c r="K158" s="55"/>
      <c r="L158" s="54"/>
      <c r="M158" s="54"/>
      <c r="N158" s="54"/>
      <c r="O158" s="54"/>
      <c r="P158" s="55"/>
      <c r="Q158" s="55"/>
      <c r="R158" s="55"/>
      <c r="S158" s="55"/>
      <c r="T158" s="55"/>
      <c r="U158" s="54"/>
      <c r="V158" s="5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</row>
    <row r="159" spans="6:50" s="5" customFormat="1" ht="18" customHeight="1">
      <c r="F159" s="53"/>
      <c r="G159" s="54"/>
      <c r="H159" s="54"/>
      <c r="I159" s="55"/>
      <c r="J159" s="55"/>
      <c r="K159" s="55"/>
      <c r="L159" s="54"/>
      <c r="M159" s="54"/>
      <c r="N159" s="54"/>
      <c r="O159" s="54"/>
      <c r="P159" s="55"/>
      <c r="Q159" s="55"/>
      <c r="R159" s="55"/>
      <c r="S159" s="55"/>
      <c r="T159" s="55"/>
      <c r="U159" s="54"/>
      <c r="V159" s="5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</row>
    <row r="160" spans="6:50" s="5" customFormat="1" ht="18" customHeight="1">
      <c r="F160" s="53"/>
      <c r="G160" s="54"/>
      <c r="H160" s="54"/>
      <c r="I160" s="55"/>
      <c r="J160" s="55"/>
      <c r="K160" s="55"/>
      <c r="L160" s="54"/>
      <c r="M160" s="54"/>
      <c r="N160" s="54"/>
      <c r="O160" s="54"/>
      <c r="P160" s="55"/>
      <c r="Q160" s="55"/>
      <c r="R160" s="55"/>
      <c r="S160" s="55"/>
      <c r="T160" s="55"/>
      <c r="U160" s="54"/>
      <c r="V160" s="5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</row>
    <row r="161" spans="6:50" s="5" customFormat="1" ht="18" customHeight="1">
      <c r="F161" s="53"/>
      <c r="G161" s="54"/>
      <c r="H161" s="54"/>
      <c r="I161" s="55"/>
      <c r="J161" s="55"/>
      <c r="K161" s="55"/>
      <c r="L161" s="54"/>
      <c r="M161" s="54"/>
      <c r="N161" s="54"/>
      <c r="O161" s="54"/>
      <c r="P161" s="55"/>
      <c r="Q161" s="55"/>
      <c r="R161" s="55"/>
      <c r="S161" s="55"/>
      <c r="T161" s="55"/>
      <c r="U161" s="54"/>
      <c r="V161" s="5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</row>
    <row r="162" spans="6:50" s="5" customFormat="1" ht="18" customHeight="1">
      <c r="F162" s="53"/>
      <c r="G162" s="54"/>
      <c r="H162" s="54"/>
      <c r="I162" s="55"/>
      <c r="J162" s="55"/>
      <c r="K162" s="55"/>
      <c r="L162" s="54"/>
      <c r="M162" s="54"/>
      <c r="N162" s="54"/>
      <c r="O162" s="54"/>
      <c r="P162" s="55"/>
      <c r="Q162" s="55"/>
      <c r="R162" s="55"/>
      <c r="S162" s="55"/>
      <c r="T162" s="55"/>
      <c r="U162" s="54"/>
      <c r="V162" s="5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</row>
    <row r="163" spans="6:50" s="5" customFormat="1" ht="18" customHeight="1">
      <c r="F163" s="53"/>
      <c r="G163" s="54"/>
      <c r="H163" s="54"/>
      <c r="I163" s="55"/>
      <c r="J163" s="55"/>
      <c r="K163" s="55"/>
      <c r="L163" s="54"/>
      <c r="M163" s="54"/>
      <c r="N163" s="54"/>
      <c r="O163" s="54"/>
      <c r="P163" s="55"/>
      <c r="Q163" s="55"/>
      <c r="R163" s="55"/>
      <c r="S163" s="55"/>
      <c r="T163" s="55"/>
      <c r="U163" s="54"/>
      <c r="V163" s="5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</row>
    <row r="164" spans="6:50" s="5" customFormat="1" ht="18" customHeight="1">
      <c r="F164" s="53"/>
      <c r="G164" s="54"/>
      <c r="H164" s="54"/>
      <c r="I164" s="55"/>
      <c r="J164" s="55"/>
      <c r="K164" s="55"/>
      <c r="L164" s="54"/>
      <c r="M164" s="54"/>
      <c r="N164" s="54"/>
      <c r="O164" s="54"/>
      <c r="P164" s="55"/>
      <c r="Q164" s="55"/>
      <c r="R164" s="55"/>
      <c r="S164" s="55"/>
      <c r="T164" s="55"/>
      <c r="U164" s="54"/>
      <c r="V164" s="5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</row>
    <row r="165" spans="6:50" s="5" customFormat="1" ht="18" customHeight="1">
      <c r="F165" s="53"/>
      <c r="G165" s="54"/>
      <c r="H165" s="54"/>
      <c r="I165" s="55"/>
      <c r="J165" s="55"/>
      <c r="K165" s="55"/>
      <c r="L165" s="54"/>
      <c r="M165" s="54"/>
      <c r="N165" s="54"/>
      <c r="O165" s="54"/>
      <c r="P165" s="55"/>
      <c r="Q165" s="55"/>
      <c r="R165" s="55"/>
      <c r="S165" s="55"/>
      <c r="T165" s="55"/>
      <c r="U165" s="54"/>
      <c r="V165" s="5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</row>
    <row r="166" spans="6:50" s="5" customFormat="1" ht="18" customHeight="1">
      <c r="F166" s="53"/>
      <c r="G166" s="54"/>
      <c r="H166" s="54"/>
      <c r="I166" s="55"/>
      <c r="J166" s="55"/>
      <c r="K166" s="55"/>
      <c r="L166" s="54"/>
      <c r="M166" s="54"/>
      <c r="N166" s="54"/>
      <c r="O166" s="54"/>
      <c r="P166" s="55"/>
      <c r="Q166" s="55"/>
      <c r="R166" s="55"/>
      <c r="S166" s="55"/>
      <c r="T166" s="55"/>
      <c r="U166" s="54"/>
      <c r="V166" s="5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</row>
    <row r="167" spans="6:50" s="5" customFormat="1" ht="18" customHeight="1">
      <c r="F167" s="53"/>
      <c r="G167" s="54"/>
      <c r="H167" s="54"/>
      <c r="I167" s="55"/>
      <c r="J167" s="55"/>
      <c r="K167" s="55"/>
      <c r="L167" s="54"/>
      <c r="M167" s="54"/>
      <c r="N167" s="54"/>
      <c r="O167" s="54"/>
      <c r="P167" s="55"/>
      <c r="Q167" s="55"/>
      <c r="R167" s="55"/>
      <c r="S167" s="55"/>
      <c r="T167" s="55"/>
      <c r="U167" s="54"/>
      <c r="V167" s="5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</row>
    <row r="168" spans="6:50" s="5" customFormat="1" ht="18" customHeight="1">
      <c r="F168" s="53"/>
      <c r="G168" s="54"/>
      <c r="H168" s="54"/>
      <c r="I168" s="55"/>
      <c r="J168" s="55"/>
      <c r="K168" s="55"/>
      <c r="L168" s="54"/>
      <c r="M168" s="54"/>
      <c r="N168" s="54"/>
      <c r="O168" s="54"/>
      <c r="P168" s="55"/>
      <c r="Q168" s="55"/>
      <c r="R168" s="55"/>
      <c r="S168" s="55"/>
      <c r="T168" s="55"/>
      <c r="U168" s="54"/>
      <c r="V168" s="5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</row>
    <row r="169" spans="6:50" s="5" customFormat="1" ht="18" customHeight="1">
      <c r="F169" s="53"/>
      <c r="G169" s="54"/>
      <c r="H169" s="54"/>
      <c r="I169" s="55"/>
      <c r="J169" s="55"/>
      <c r="K169" s="55"/>
      <c r="L169" s="54"/>
      <c r="M169" s="54"/>
      <c r="N169" s="54"/>
      <c r="O169" s="54"/>
      <c r="P169" s="55"/>
      <c r="Q169" s="55"/>
      <c r="R169" s="55"/>
      <c r="S169" s="55"/>
      <c r="T169" s="55"/>
      <c r="U169" s="54"/>
      <c r="V169" s="5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</row>
    <row r="170" spans="6:50" s="5" customFormat="1" ht="18" customHeight="1">
      <c r="F170" s="53"/>
      <c r="G170" s="54"/>
      <c r="H170" s="54"/>
      <c r="I170" s="55"/>
      <c r="J170" s="55"/>
      <c r="K170" s="55"/>
      <c r="L170" s="54"/>
      <c r="M170" s="54"/>
      <c r="N170" s="54"/>
      <c r="O170" s="54"/>
      <c r="P170" s="55"/>
      <c r="Q170" s="55"/>
      <c r="R170" s="55"/>
      <c r="S170" s="55"/>
      <c r="T170" s="55"/>
      <c r="U170" s="54"/>
      <c r="V170" s="5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</row>
    <row r="171" spans="6:50" s="5" customFormat="1" ht="18" customHeight="1">
      <c r="F171" s="53"/>
      <c r="G171" s="54"/>
      <c r="H171" s="54"/>
      <c r="I171" s="55"/>
      <c r="J171" s="55"/>
      <c r="K171" s="55"/>
      <c r="L171" s="54"/>
      <c r="M171" s="54"/>
      <c r="N171" s="54"/>
      <c r="O171" s="54"/>
      <c r="P171" s="55"/>
      <c r="Q171" s="55"/>
      <c r="R171" s="55"/>
      <c r="S171" s="55"/>
      <c r="T171" s="55"/>
      <c r="U171" s="54"/>
      <c r="V171" s="5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</row>
    <row r="172" spans="6:50" s="5" customFormat="1" ht="18" customHeight="1">
      <c r="F172" s="53"/>
      <c r="G172" s="54"/>
      <c r="H172" s="54"/>
      <c r="I172" s="55"/>
      <c r="J172" s="55"/>
      <c r="K172" s="55"/>
      <c r="L172" s="54"/>
      <c r="M172" s="54"/>
      <c r="N172" s="54"/>
      <c r="O172" s="54"/>
      <c r="P172" s="55"/>
      <c r="Q172" s="55"/>
      <c r="R172" s="55"/>
      <c r="S172" s="55"/>
      <c r="T172" s="55"/>
      <c r="U172" s="54"/>
      <c r="V172" s="5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</row>
    <row r="173" spans="6:50" s="5" customFormat="1" ht="18" customHeight="1">
      <c r="F173" s="53"/>
      <c r="G173" s="54"/>
      <c r="H173" s="54"/>
      <c r="I173" s="55"/>
      <c r="J173" s="55"/>
      <c r="K173" s="55"/>
      <c r="L173" s="54"/>
      <c r="M173" s="54"/>
      <c r="N173" s="54"/>
      <c r="O173" s="54"/>
      <c r="P173" s="55"/>
      <c r="Q173" s="55"/>
      <c r="R173" s="55"/>
      <c r="S173" s="55"/>
      <c r="T173" s="55"/>
      <c r="U173" s="54"/>
      <c r="V173" s="5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</row>
    <row r="174" spans="6:50" s="5" customFormat="1" ht="18" customHeight="1">
      <c r="F174" s="53"/>
      <c r="G174" s="54"/>
      <c r="H174" s="54"/>
      <c r="I174" s="55"/>
      <c r="J174" s="55"/>
      <c r="K174" s="55"/>
      <c r="L174" s="54"/>
      <c r="M174" s="54"/>
      <c r="N174" s="54"/>
      <c r="O174" s="54"/>
      <c r="P174" s="55"/>
      <c r="Q174" s="55"/>
      <c r="R174" s="55"/>
      <c r="S174" s="55"/>
      <c r="T174" s="55"/>
      <c r="U174" s="54"/>
      <c r="V174" s="5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</row>
    <row r="175" spans="6:50" s="5" customFormat="1" ht="18" customHeight="1">
      <c r="F175" s="53"/>
      <c r="G175" s="54"/>
      <c r="H175" s="54"/>
      <c r="I175" s="55"/>
      <c r="J175" s="55"/>
      <c r="K175" s="55"/>
      <c r="L175" s="54"/>
      <c r="M175" s="54"/>
      <c r="N175" s="54"/>
      <c r="O175" s="54"/>
      <c r="P175" s="55"/>
      <c r="Q175" s="55"/>
      <c r="R175" s="55"/>
      <c r="S175" s="55"/>
      <c r="T175" s="55"/>
      <c r="U175" s="54"/>
      <c r="V175" s="5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</row>
    <row r="176" spans="6:50" s="5" customFormat="1" ht="18" customHeight="1">
      <c r="F176" s="53"/>
      <c r="G176" s="54"/>
      <c r="H176" s="54"/>
      <c r="I176" s="55"/>
      <c r="J176" s="55"/>
      <c r="K176" s="55"/>
      <c r="L176" s="54"/>
      <c r="M176" s="54"/>
      <c r="N176" s="54"/>
      <c r="O176" s="54"/>
      <c r="P176" s="55"/>
      <c r="Q176" s="55"/>
      <c r="R176" s="55"/>
      <c r="S176" s="55"/>
      <c r="T176" s="55"/>
      <c r="U176" s="54"/>
      <c r="V176" s="5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</row>
    <row r="177" spans="2:555" s="5" customFormat="1" ht="18" customHeight="1">
      <c r="F177" s="53"/>
      <c r="G177" s="54"/>
      <c r="H177" s="54"/>
      <c r="I177" s="55"/>
      <c r="J177" s="55"/>
      <c r="K177" s="55"/>
      <c r="L177" s="54"/>
      <c r="M177" s="54"/>
      <c r="N177" s="54"/>
      <c r="O177" s="54"/>
      <c r="P177" s="55"/>
      <c r="Q177" s="55"/>
      <c r="R177" s="55"/>
      <c r="S177" s="55"/>
      <c r="T177" s="55"/>
      <c r="U177" s="54"/>
      <c r="V177" s="5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</row>
    <row r="178" spans="2:555" s="5" customFormat="1" ht="18" customHeight="1">
      <c r="F178" s="53"/>
      <c r="G178" s="54"/>
      <c r="H178" s="54"/>
      <c r="I178" s="55"/>
      <c r="J178" s="55"/>
      <c r="K178" s="55"/>
      <c r="L178" s="54"/>
      <c r="M178" s="54"/>
      <c r="N178" s="54"/>
      <c r="O178" s="54"/>
      <c r="P178" s="55"/>
      <c r="Q178" s="55"/>
      <c r="R178" s="55"/>
      <c r="S178" s="55"/>
      <c r="T178" s="55"/>
      <c r="U178" s="54"/>
      <c r="V178" s="5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</row>
    <row r="179" spans="2:555" s="5" customFormat="1" ht="18" customHeight="1">
      <c r="F179" s="53"/>
      <c r="G179" s="54"/>
      <c r="H179" s="54"/>
      <c r="I179" s="55"/>
      <c r="J179" s="55"/>
      <c r="K179" s="55"/>
      <c r="L179" s="54"/>
      <c r="M179" s="54"/>
      <c r="N179" s="54"/>
      <c r="O179" s="54"/>
      <c r="P179" s="55"/>
      <c r="Q179" s="55"/>
      <c r="R179" s="55"/>
      <c r="S179" s="55"/>
      <c r="T179" s="55"/>
      <c r="U179" s="54"/>
      <c r="V179" s="5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</row>
    <row r="180" spans="2:555" s="5" customFormat="1" ht="18" customHeight="1">
      <c r="C180" s="49"/>
      <c r="D180" s="49"/>
      <c r="E180" s="49"/>
      <c r="F180" s="50"/>
      <c r="G180" s="51"/>
      <c r="H180" s="51"/>
      <c r="I180" s="52"/>
      <c r="J180" s="52"/>
      <c r="K180" s="52"/>
      <c r="L180" s="51"/>
      <c r="M180" s="51"/>
      <c r="N180" s="51"/>
      <c r="O180" s="51"/>
      <c r="P180" s="52"/>
      <c r="Q180" s="52"/>
      <c r="R180" s="52"/>
      <c r="S180" s="52"/>
      <c r="T180" s="52"/>
      <c r="U180" s="51"/>
      <c r="V180" s="5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</row>
    <row r="181" spans="2:555" s="5" customFormat="1" ht="18" customHeight="1">
      <c r="B181" s="49"/>
      <c r="C181" s="15"/>
      <c r="D181" s="15"/>
      <c r="E181" s="15"/>
      <c r="F181" s="48"/>
      <c r="G181" s="23"/>
      <c r="H181" s="23"/>
      <c r="I181" s="24"/>
      <c r="J181" s="24"/>
      <c r="K181" s="24"/>
      <c r="L181" s="23"/>
      <c r="M181" s="23"/>
      <c r="N181" s="23"/>
      <c r="O181" s="23"/>
      <c r="P181" s="24"/>
      <c r="Q181" s="24"/>
      <c r="R181" s="24"/>
      <c r="S181" s="24"/>
      <c r="T181" s="24"/>
      <c r="U181" s="23"/>
      <c r="V181" s="5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</row>
    <row r="182" spans="2:555" s="49" customFormat="1" ht="18" customHeight="1">
      <c r="B182" s="15"/>
      <c r="C182" s="15"/>
      <c r="D182" s="15"/>
      <c r="E182" s="15"/>
      <c r="F182" s="48"/>
      <c r="G182" s="23"/>
      <c r="H182" s="23"/>
      <c r="I182" s="24"/>
      <c r="J182" s="24"/>
      <c r="K182" s="24"/>
      <c r="L182" s="23"/>
      <c r="M182" s="23"/>
      <c r="N182" s="23"/>
      <c r="O182" s="23"/>
      <c r="P182" s="24"/>
      <c r="Q182" s="24"/>
      <c r="R182" s="24"/>
      <c r="S182" s="24"/>
      <c r="T182" s="24"/>
      <c r="U182" s="23"/>
      <c r="V182" s="57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</row>
  </sheetData>
  <mergeCells count="29">
    <mergeCell ref="P16:P17"/>
    <mergeCell ref="D15:E15"/>
    <mergeCell ref="F15:F18"/>
    <mergeCell ref="G15:G18"/>
    <mergeCell ref="A15:A18"/>
    <mergeCell ref="B15:B18"/>
    <mergeCell ref="D16:D18"/>
    <mergeCell ref="E16:E18"/>
    <mergeCell ref="M16:M18"/>
    <mergeCell ref="N16:N18"/>
    <mergeCell ref="O16:O18"/>
    <mergeCell ref="J16:J17"/>
    <mergeCell ref="K16:K17"/>
    <mergeCell ref="T1:V7"/>
    <mergeCell ref="R8:V8"/>
    <mergeCell ref="H15:H18"/>
    <mergeCell ref="I15:I17"/>
    <mergeCell ref="Q16:T16"/>
    <mergeCell ref="V15:V18"/>
    <mergeCell ref="J15:K15"/>
    <mergeCell ref="L15:L17"/>
    <mergeCell ref="P15:T15"/>
    <mergeCell ref="A10:V10"/>
    <mergeCell ref="A11:V11"/>
    <mergeCell ref="A12:V12"/>
    <mergeCell ref="C15:C18"/>
    <mergeCell ref="A14:V14"/>
    <mergeCell ref="U15:U17"/>
    <mergeCell ref="M15:O15"/>
  </mergeCells>
  <pageMargins left="0.78740157480314965" right="0.78740157480314965" top="1.1811023622047245" bottom="0.39370078740157483" header="0.31496062992125984" footer="0.31496062992125984"/>
  <pageSetup paperSize="9" scale="5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6"/>
  <sheetViews>
    <sheetView topLeftCell="C18" zoomScale="90" zoomScaleNormal="90" workbookViewId="0">
      <selection activeCell="F38" sqref="F38"/>
    </sheetView>
  </sheetViews>
  <sheetFormatPr defaultRowHeight="14.4"/>
  <cols>
    <col min="1" max="1" width="3.109375" hidden="1" customWidth="1"/>
    <col min="2" max="2" width="0" hidden="1" customWidth="1"/>
    <col min="3" max="3" width="5.44140625" customWidth="1"/>
    <col min="4" max="4" width="45.5546875" customWidth="1"/>
    <col min="5" max="5" width="12.88671875" customWidth="1"/>
    <col min="6" max="6" width="11.6640625" customWidth="1"/>
    <col min="7" max="7" width="6.109375" customWidth="1"/>
    <col min="8" max="8" width="7.33203125" customWidth="1"/>
    <col min="9" max="9" width="8" customWidth="1"/>
    <col min="10" max="10" width="10.88671875" customWidth="1"/>
    <col min="11" max="11" width="6.109375" customWidth="1"/>
    <col min="12" max="12" width="12" customWidth="1"/>
    <col min="13" max="13" width="8.6640625" customWidth="1"/>
    <col min="14" max="14" width="11" customWidth="1"/>
    <col min="15" max="15" width="6.109375" customWidth="1"/>
    <col min="16" max="16" width="9.33203125" customWidth="1"/>
    <col min="17" max="18" width="6.109375" customWidth="1"/>
    <col min="19" max="19" width="8.6640625" customWidth="1"/>
    <col min="20" max="20" width="8.33203125" customWidth="1"/>
    <col min="22" max="22" width="11.33203125" bestFit="1" customWidth="1"/>
    <col min="23" max="23" width="14.33203125" customWidth="1"/>
    <col min="24" max="24" width="12.33203125" customWidth="1"/>
    <col min="25" max="25" width="12.33203125" bestFit="1" customWidth="1"/>
  </cols>
  <sheetData>
    <row r="1" spans="1:49" s="5" customFormat="1" ht="13.2">
      <c r="A1" s="1"/>
      <c r="B1" s="1"/>
      <c r="C1" s="1"/>
      <c r="D1" s="1"/>
      <c r="E1" s="1"/>
      <c r="F1" s="2"/>
      <c r="G1" s="3"/>
      <c r="H1" s="3"/>
      <c r="I1" s="4"/>
      <c r="J1" s="4"/>
      <c r="K1" s="4"/>
      <c r="L1" s="3"/>
      <c r="M1" s="4"/>
      <c r="N1" s="99"/>
      <c r="O1" s="99"/>
      <c r="P1" s="99"/>
      <c r="Q1" s="99"/>
      <c r="R1" s="99"/>
      <c r="S1" s="99"/>
      <c r="W1" s="99"/>
      <c r="X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5" customFormat="1" ht="13.2">
      <c r="A2" s="1"/>
      <c r="B2" s="1"/>
      <c r="C2" s="1"/>
      <c r="D2" s="1"/>
      <c r="E2" s="1"/>
      <c r="F2" s="2"/>
      <c r="G2" s="3"/>
      <c r="H2" s="3"/>
      <c r="I2" s="4"/>
      <c r="J2" s="4"/>
      <c r="K2" s="4"/>
      <c r="L2" s="3"/>
      <c r="M2" s="4"/>
      <c r="N2" s="99"/>
      <c r="O2" s="99"/>
      <c r="P2" s="99"/>
      <c r="Q2" s="99"/>
      <c r="R2" s="99"/>
      <c r="S2" s="99"/>
      <c r="W2" s="99"/>
      <c r="X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s="5" customFormat="1" ht="13.2">
      <c r="A3" s="1"/>
      <c r="B3" s="1"/>
      <c r="C3" s="1"/>
      <c r="D3" s="1"/>
      <c r="E3" s="1"/>
      <c r="F3" s="2"/>
      <c r="G3" s="3"/>
      <c r="H3" s="3"/>
      <c r="I3" s="4"/>
      <c r="J3" s="4"/>
      <c r="K3" s="4"/>
      <c r="L3" s="3"/>
      <c r="M3" s="4"/>
      <c r="N3" s="99"/>
      <c r="O3" s="99"/>
      <c r="P3" s="99"/>
      <c r="Q3" s="99"/>
      <c r="R3" s="99"/>
      <c r="S3" s="99"/>
      <c r="W3" s="99"/>
      <c r="X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s="5" customFormat="1" ht="13.2">
      <c r="A4" s="1"/>
      <c r="B4" s="1"/>
      <c r="C4" s="1"/>
      <c r="D4" s="1"/>
      <c r="E4" s="1"/>
      <c r="F4" s="2"/>
      <c r="G4" s="3"/>
      <c r="H4" s="3"/>
      <c r="I4" s="4"/>
      <c r="J4" s="4"/>
      <c r="K4" s="4"/>
      <c r="L4" s="3"/>
      <c r="M4" s="4"/>
      <c r="N4" s="99"/>
      <c r="O4" s="99"/>
      <c r="P4" s="99"/>
      <c r="Q4" s="99"/>
      <c r="R4" s="99"/>
      <c r="S4" s="99"/>
      <c r="W4" s="99"/>
      <c r="X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5" customFormat="1" ht="13.2">
      <c r="A5" s="1"/>
      <c r="B5" s="1"/>
      <c r="C5" s="1"/>
      <c r="D5" s="1"/>
      <c r="E5" s="1"/>
      <c r="F5" s="2"/>
      <c r="G5" s="3"/>
      <c r="H5" s="3"/>
      <c r="I5" s="4"/>
      <c r="J5" s="4"/>
      <c r="K5" s="4"/>
      <c r="L5" s="3"/>
      <c r="M5" s="4"/>
      <c r="N5" s="99"/>
      <c r="O5" s="99"/>
      <c r="P5" s="99"/>
      <c r="Q5" s="99"/>
      <c r="R5" s="99"/>
      <c r="S5" s="99"/>
      <c r="W5" s="99"/>
      <c r="X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s="5" customFormat="1" ht="13.2">
      <c r="A6" s="1"/>
      <c r="B6" s="1"/>
      <c r="C6" s="1"/>
      <c r="D6" s="1"/>
      <c r="E6" s="1"/>
      <c r="F6" s="2"/>
      <c r="G6" s="3"/>
      <c r="H6" s="3"/>
      <c r="I6" s="4"/>
      <c r="J6" s="4"/>
      <c r="K6" s="4"/>
      <c r="L6" s="3"/>
      <c r="M6" s="4"/>
      <c r="N6" s="92"/>
      <c r="O6" s="92"/>
      <c r="P6" s="92"/>
      <c r="Q6" s="92"/>
      <c r="R6" s="92"/>
      <c r="S6" s="92"/>
      <c r="W6" s="92"/>
      <c r="X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>
      <c r="A7" s="1"/>
      <c r="B7" s="5"/>
      <c r="C7" s="5"/>
      <c r="D7" s="6"/>
      <c r="E7" s="7"/>
      <c r="F7" s="7"/>
      <c r="G7" s="8"/>
      <c r="H7" s="7"/>
      <c r="I7" s="9"/>
      <c r="J7" s="7"/>
      <c r="K7" s="9"/>
      <c r="L7" s="7"/>
      <c r="M7" s="9"/>
      <c r="N7" s="7"/>
      <c r="O7" s="8"/>
      <c r="P7" s="99"/>
      <c r="Q7" s="99"/>
      <c r="R7" s="99"/>
      <c r="S7" s="99"/>
      <c r="W7" s="99"/>
      <c r="X7" s="99"/>
    </row>
    <row r="8" spans="1:49" hidden="1">
      <c r="A8" s="1"/>
      <c r="B8" s="5"/>
      <c r="C8" s="5"/>
      <c r="D8" s="6"/>
      <c r="E8" s="7"/>
      <c r="F8" s="7"/>
      <c r="G8" s="8"/>
      <c r="H8" s="7"/>
      <c r="I8" s="9"/>
      <c r="J8" s="7"/>
      <c r="K8" s="9"/>
      <c r="L8" s="7"/>
      <c r="M8" s="9"/>
      <c r="N8" s="7"/>
      <c r="O8" s="8"/>
      <c r="P8" s="7"/>
      <c r="Q8" s="9"/>
      <c r="R8" s="7"/>
      <c r="S8" s="9"/>
      <c r="T8" s="7"/>
      <c r="U8" s="7"/>
      <c r="V8" s="7"/>
      <c r="W8" s="7"/>
      <c r="X8" s="7"/>
    </row>
    <row r="9" spans="1:49" hidden="1">
      <c r="A9" s="1"/>
      <c r="B9" s="5"/>
      <c r="C9" s="5"/>
      <c r="D9" s="6"/>
      <c r="E9" s="7"/>
      <c r="F9" s="7"/>
      <c r="G9" s="8"/>
      <c r="H9" s="7"/>
      <c r="I9" s="9"/>
      <c r="J9" s="7"/>
      <c r="K9" s="9"/>
      <c r="L9" s="7"/>
      <c r="M9" s="9"/>
      <c r="N9" s="7"/>
      <c r="O9" s="8"/>
      <c r="P9" s="7"/>
      <c r="Q9" s="9"/>
      <c r="R9" s="7"/>
      <c r="S9" s="9"/>
      <c r="T9" s="7"/>
      <c r="U9" s="7"/>
      <c r="V9" s="7"/>
      <c r="W9" s="7"/>
      <c r="X9" s="7"/>
    </row>
    <row r="10" spans="1:49" ht="17.399999999999999" hidden="1">
      <c r="A10" s="33" t="s">
        <v>0</v>
      </c>
      <c r="B10" s="5"/>
      <c r="C10" s="5"/>
      <c r="D10" s="6"/>
      <c r="E10" s="7"/>
      <c r="F10" s="7"/>
      <c r="G10" s="8"/>
      <c r="H10" s="7"/>
      <c r="I10" s="9"/>
      <c r="J10" s="7"/>
      <c r="K10" s="9"/>
      <c r="L10" s="7"/>
      <c r="M10" s="9"/>
      <c r="N10" s="7"/>
      <c r="O10" s="8"/>
      <c r="P10" s="7"/>
      <c r="Q10" s="9"/>
      <c r="R10" s="7"/>
      <c r="S10" s="9"/>
      <c r="T10" s="7"/>
      <c r="U10" s="7"/>
      <c r="V10" s="7"/>
      <c r="W10" s="7"/>
      <c r="X10" s="7"/>
    </row>
    <row r="11" spans="1:49" ht="18.75" hidden="1" customHeight="1">
      <c r="A11" s="45" t="s">
        <v>1</v>
      </c>
      <c r="B11" s="5"/>
      <c r="C11" s="5"/>
      <c r="D11" s="6"/>
      <c r="E11" s="7"/>
      <c r="F11" s="7"/>
      <c r="G11" s="8"/>
      <c r="H11" s="7"/>
      <c r="I11" s="9"/>
      <c r="J11" s="7"/>
      <c r="K11" s="9"/>
      <c r="L11" s="7"/>
      <c r="M11" s="9"/>
      <c r="N11" s="7"/>
      <c r="O11" s="8"/>
      <c r="P11" s="7"/>
      <c r="Q11" s="9"/>
      <c r="R11" s="7"/>
      <c r="S11" s="9"/>
      <c r="T11" s="7"/>
      <c r="U11" s="7"/>
      <c r="V11" s="7"/>
      <c r="W11" s="7"/>
      <c r="X11" s="7"/>
    </row>
    <row r="12" spans="1:49" ht="17.399999999999999">
      <c r="A12" s="31" t="s">
        <v>2</v>
      </c>
      <c r="B12" s="233" t="s">
        <v>3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</row>
    <row r="13" spans="1:49" ht="17.399999999999999">
      <c r="A13" s="32" t="s">
        <v>5</v>
      </c>
      <c r="B13" s="234" t="s">
        <v>72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</row>
    <row r="14" spans="1:49" ht="24.75" customHeight="1">
      <c r="A14" s="214" t="s">
        <v>8</v>
      </c>
      <c r="B14" s="246" t="s">
        <v>8</v>
      </c>
      <c r="C14" s="246" t="s">
        <v>9</v>
      </c>
      <c r="D14" s="230" t="s">
        <v>10</v>
      </c>
      <c r="E14" s="235" t="s">
        <v>20</v>
      </c>
      <c r="F14" s="235" t="s">
        <v>21</v>
      </c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 t="s">
        <v>22</v>
      </c>
      <c r="R14" s="235"/>
      <c r="S14" s="235"/>
      <c r="T14" s="235"/>
      <c r="U14" s="235"/>
      <c r="V14" s="235"/>
      <c r="W14" s="235"/>
      <c r="X14" s="235"/>
    </row>
    <row r="15" spans="1:49" ht="27" customHeight="1">
      <c r="A15" s="215"/>
      <c r="B15" s="227"/>
      <c r="C15" s="227"/>
      <c r="D15" s="231"/>
      <c r="E15" s="236"/>
      <c r="F15" s="236" t="s">
        <v>23</v>
      </c>
      <c r="G15" s="236" t="s">
        <v>33</v>
      </c>
      <c r="H15" s="236"/>
      <c r="I15" s="236" t="s">
        <v>34</v>
      </c>
      <c r="J15" s="236"/>
      <c r="K15" s="236" t="s">
        <v>35</v>
      </c>
      <c r="L15" s="236"/>
      <c r="M15" s="236" t="s">
        <v>36</v>
      </c>
      <c r="N15" s="236"/>
      <c r="O15" s="236" t="s">
        <v>37</v>
      </c>
      <c r="P15" s="236"/>
      <c r="Q15" s="242" t="s">
        <v>38</v>
      </c>
      <c r="R15" s="243"/>
      <c r="S15" s="236" t="s">
        <v>39</v>
      </c>
      <c r="T15" s="236"/>
      <c r="U15" s="237" t="s">
        <v>71</v>
      </c>
      <c r="V15" s="238"/>
      <c r="W15" s="236" t="s">
        <v>25</v>
      </c>
      <c r="X15" s="236" t="s">
        <v>85</v>
      </c>
    </row>
    <row r="16" spans="1:49" ht="75.75" customHeight="1">
      <c r="A16" s="215"/>
      <c r="B16" s="227"/>
      <c r="C16" s="227"/>
      <c r="D16" s="231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44"/>
      <c r="R16" s="245"/>
      <c r="S16" s="236"/>
      <c r="T16" s="236"/>
      <c r="U16" s="239"/>
      <c r="V16" s="240"/>
      <c r="W16" s="236"/>
      <c r="X16" s="236"/>
    </row>
    <row r="17" spans="1:25" ht="14.4" customHeight="1">
      <c r="A17" s="215"/>
      <c r="B17" s="228"/>
      <c r="C17" s="228"/>
      <c r="D17" s="231"/>
      <c r="E17" s="36" t="s">
        <v>61</v>
      </c>
      <c r="F17" s="36" t="s">
        <v>61</v>
      </c>
      <c r="G17" s="35" t="s">
        <v>63</v>
      </c>
      <c r="H17" s="36" t="s">
        <v>61</v>
      </c>
      <c r="I17" s="37" t="s">
        <v>64</v>
      </c>
      <c r="J17" s="36" t="s">
        <v>61</v>
      </c>
      <c r="K17" s="37" t="s">
        <v>64</v>
      </c>
      <c r="L17" s="36" t="s">
        <v>61</v>
      </c>
      <c r="M17" s="37" t="s">
        <v>64</v>
      </c>
      <c r="N17" s="36" t="s">
        <v>61</v>
      </c>
      <c r="O17" s="36" t="s">
        <v>65</v>
      </c>
      <c r="P17" s="36" t="s">
        <v>61</v>
      </c>
      <c r="Q17" s="37" t="s">
        <v>64</v>
      </c>
      <c r="R17" s="36" t="s">
        <v>61</v>
      </c>
      <c r="S17" s="37" t="s">
        <v>64</v>
      </c>
      <c r="T17" s="36" t="s">
        <v>61</v>
      </c>
      <c r="U17" s="81" t="s">
        <v>64</v>
      </c>
      <c r="V17" s="81" t="s">
        <v>61</v>
      </c>
      <c r="W17" s="36" t="s">
        <v>61</v>
      </c>
      <c r="X17" s="36" t="s">
        <v>61</v>
      </c>
    </row>
    <row r="18" spans="1:25">
      <c r="A18" s="17">
        <v>1</v>
      </c>
      <c r="B18" s="18">
        <v>1</v>
      </c>
      <c r="C18" s="18">
        <v>1</v>
      </c>
      <c r="D18" s="18">
        <v>2</v>
      </c>
      <c r="E18" s="18">
        <v>3</v>
      </c>
      <c r="F18" s="18">
        <v>4</v>
      </c>
      <c r="G18" s="18">
        <v>5</v>
      </c>
      <c r="H18" s="18">
        <v>6</v>
      </c>
      <c r="I18" s="18">
        <v>7</v>
      </c>
      <c r="J18" s="18">
        <v>8</v>
      </c>
      <c r="K18" s="18">
        <v>9</v>
      </c>
      <c r="L18" s="18">
        <v>10</v>
      </c>
      <c r="M18" s="18">
        <v>11</v>
      </c>
      <c r="N18" s="18">
        <v>12</v>
      </c>
      <c r="O18" s="18">
        <v>13</v>
      </c>
      <c r="P18" s="18">
        <v>14</v>
      </c>
      <c r="Q18" s="18">
        <v>15</v>
      </c>
      <c r="R18" s="18">
        <v>16</v>
      </c>
      <c r="S18" s="18">
        <v>17</v>
      </c>
      <c r="T18" s="18">
        <v>18</v>
      </c>
      <c r="U18" s="18">
        <v>19</v>
      </c>
      <c r="V18" s="18">
        <v>20</v>
      </c>
      <c r="W18" s="18">
        <v>21</v>
      </c>
      <c r="X18" s="18">
        <v>25</v>
      </c>
    </row>
    <row r="19" spans="1:25" ht="13.2" customHeight="1">
      <c r="A19" s="21"/>
      <c r="B19" s="21"/>
      <c r="C19" s="131" t="s">
        <v>106</v>
      </c>
      <c r="D19" s="130"/>
      <c r="E19" s="29"/>
      <c r="F19" s="29"/>
      <c r="G19" s="143"/>
      <c r="H19" s="27"/>
      <c r="I19" s="60"/>
      <c r="J19" s="27"/>
      <c r="K19" s="60"/>
      <c r="L19" s="27"/>
      <c r="M19" s="60"/>
      <c r="N19" s="27"/>
      <c r="O19" s="143"/>
      <c r="P19" s="27"/>
      <c r="Q19" s="142"/>
      <c r="R19" s="29"/>
      <c r="S19" s="60"/>
      <c r="T19" s="27"/>
      <c r="U19" s="27"/>
      <c r="V19" s="27"/>
      <c r="W19" s="29"/>
      <c r="X19" s="29"/>
    </row>
    <row r="20" spans="1:25" ht="13.2" customHeight="1">
      <c r="A20" s="38" t="s">
        <v>67</v>
      </c>
      <c r="B20" s="38" t="s">
        <v>67</v>
      </c>
      <c r="C20" s="39" t="s">
        <v>107</v>
      </c>
      <c r="D20" s="129"/>
      <c r="E20" s="29"/>
      <c r="F20" s="29"/>
      <c r="G20" s="143"/>
      <c r="H20" s="27"/>
      <c r="I20" s="60"/>
      <c r="J20" s="27"/>
      <c r="K20" s="60"/>
      <c r="L20" s="27"/>
      <c r="M20" s="60"/>
      <c r="N20" s="27"/>
      <c r="O20" s="143"/>
      <c r="P20" s="27"/>
      <c r="Q20" s="142"/>
      <c r="R20" s="29"/>
      <c r="S20" s="60"/>
      <c r="T20" s="27"/>
      <c r="U20" s="27"/>
      <c r="V20" s="27"/>
      <c r="W20" s="29"/>
      <c r="X20" s="29"/>
    </row>
    <row r="21" spans="1:25" ht="13.2" customHeight="1">
      <c r="A21" s="34"/>
      <c r="B21" s="34"/>
      <c r="C21" s="15">
        <v>1</v>
      </c>
      <c r="D21" s="15" t="s">
        <v>100</v>
      </c>
      <c r="E21" s="24">
        <f t="shared" ref="E21:E23" si="0">F21+H21+J21+L21+N21+V21</f>
        <v>195600</v>
      </c>
      <c r="F21" s="24">
        <f>'2.2'!D21</f>
        <v>195600</v>
      </c>
      <c r="G21" s="26">
        <v>0</v>
      </c>
      <c r="H21" s="24">
        <v>0</v>
      </c>
      <c r="I21" s="199">
        <v>0</v>
      </c>
      <c r="J21" s="200">
        <v>0</v>
      </c>
      <c r="K21" s="199">
        <v>0</v>
      </c>
      <c r="L21" s="200">
        <v>0</v>
      </c>
      <c r="M21" s="199">
        <v>0</v>
      </c>
      <c r="N21" s="200">
        <v>0</v>
      </c>
      <c r="O21" s="24">
        <v>0</v>
      </c>
      <c r="P21" s="27">
        <v>0</v>
      </c>
      <c r="Q21" s="24">
        <v>0</v>
      </c>
      <c r="R21" s="27">
        <v>0</v>
      </c>
      <c r="S21" s="24">
        <v>0</v>
      </c>
      <c r="T21" s="27">
        <v>0</v>
      </c>
      <c r="U21" s="27">
        <v>0</v>
      </c>
      <c r="V21" s="27">
        <v>0</v>
      </c>
      <c r="W21" s="24">
        <v>0</v>
      </c>
      <c r="X21" s="24">
        <v>0</v>
      </c>
    </row>
    <row r="22" spans="1:25" ht="11.4" customHeight="1">
      <c r="C22" s="15">
        <v>2</v>
      </c>
      <c r="D22" s="15" t="s">
        <v>101</v>
      </c>
      <c r="E22" s="24">
        <f t="shared" si="0"/>
        <v>439908</v>
      </c>
      <c r="F22" s="24">
        <f>'2.2'!D22</f>
        <v>439908</v>
      </c>
      <c r="G22" s="26">
        <v>0</v>
      </c>
      <c r="H22" s="24">
        <v>0</v>
      </c>
      <c r="I22" s="199">
        <v>0</v>
      </c>
      <c r="J22" s="200">
        <v>0</v>
      </c>
      <c r="K22" s="199">
        <v>0</v>
      </c>
      <c r="L22" s="200">
        <v>0</v>
      </c>
      <c r="M22" s="199">
        <v>0</v>
      </c>
      <c r="N22" s="200">
        <v>0</v>
      </c>
      <c r="O22" s="24">
        <v>0</v>
      </c>
      <c r="P22" s="27">
        <v>0</v>
      </c>
      <c r="Q22" s="24">
        <v>0</v>
      </c>
      <c r="R22" s="27">
        <v>0</v>
      </c>
      <c r="S22" s="24">
        <v>0</v>
      </c>
      <c r="T22" s="27">
        <v>0</v>
      </c>
      <c r="U22" s="27">
        <v>0</v>
      </c>
      <c r="V22" s="27">
        <v>0</v>
      </c>
      <c r="W22" s="24">
        <v>0</v>
      </c>
      <c r="X22" s="24">
        <v>0</v>
      </c>
    </row>
    <row r="23" spans="1:25" ht="11.4" customHeight="1">
      <c r="A23" s="119"/>
      <c r="B23" s="119"/>
      <c r="C23" s="15">
        <v>3</v>
      </c>
      <c r="D23" s="15" t="s">
        <v>102</v>
      </c>
      <c r="E23" s="24">
        <f t="shared" si="0"/>
        <v>1149500</v>
      </c>
      <c r="F23" s="24">
        <f>'2.2'!D23</f>
        <v>65200</v>
      </c>
      <c r="G23" s="26">
        <v>0</v>
      </c>
      <c r="H23" s="24">
        <v>0</v>
      </c>
      <c r="I23" s="199">
        <v>0</v>
      </c>
      <c r="J23" s="200">
        <v>0</v>
      </c>
      <c r="K23" s="199">
        <v>0</v>
      </c>
      <c r="L23" s="200">
        <v>0</v>
      </c>
      <c r="M23" s="199">
        <v>350</v>
      </c>
      <c r="N23" s="200">
        <v>1084300</v>
      </c>
      <c r="O23" s="24">
        <v>0</v>
      </c>
      <c r="P23" s="27">
        <v>0</v>
      </c>
      <c r="Q23" s="24">
        <v>0</v>
      </c>
      <c r="R23" s="27">
        <v>0</v>
      </c>
      <c r="S23" s="24">
        <v>0</v>
      </c>
      <c r="T23" s="27">
        <v>0</v>
      </c>
      <c r="U23" s="27">
        <v>0</v>
      </c>
      <c r="V23" s="27">
        <v>0</v>
      </c>
      <c r="W23" s="24">
        <v>0</v>
      </c>
      <c r="X23" s="24">
        <v>0</v>
      </c>
    </row>
    <row r="24" spans="1:25" ht="13.95" customHeight="1">
      <c r="A24" s="119"/>
      <c r="B24" s="119"/>
      <c r="C24" s="15">
        <v>4</v>
      </c>
      <c r="D24" s="15" t="s">
        <v>104</v>
      </c>
      <c r="E24" s="24">
        <f>F24+H24+J24+L24+N24+P24+V24</f>
        <v>1138896</v>
      </c>
      <c r="F24" s="24">
        <f>'2.2'!D24</f>
        <v>0</v>
      </c>
      <c r="G24" s="26">
        <v>0</v>
      </c>
      <c r="H24" s="24">
        <v>0</v>
      </c>
      <c r="I24" s="199">
        <v>264</v>
      </c>
      <c r="J24" s="200">
        <v>1138896</v>
      </c>
      <c r="K24" s="199">
        <v>0</v>
      </c>
      <c r="L24" s="200">
        <v>0</v>
      </c>
      <c r="M24" s="199">
        <v>0</v>
      </c>
      <c r="N24" s="200">
        <v>0</v>
      </c>
      <c r="O24" s="24">
        <v>0</v>
      </c>
      <c r="P24" s="27">
        <v>0</v>
      </c>
      <c r="Q24" s="24">
        <v>0</v>
      </c>
      <c r="R24" s="27">
        <v>0</v>
      </c>
      <c r="S24" s="24">
        <v>0</v>
      </c>
      <c r="T24" s="27">
        <v>0</v>
      </c>
      <c r="U24" s="27">
        <v>0</v>
      </c>
      <c r="V24" s="27">
        <v>0</v>
      </c>
      <c r="W24" s="24">
        <v>0</v>
      </c>
      <c r="X24" s="24">
        <v>0</v>
      </c>
    </row>
    <row r="25" spans="1:25" ht="15" customHeight="1">
      <c r="C25" s="15"/>
      <c r="D25" s="15" t="s">
        <v>116</v>
      </c>
      <c r="E25" s="24">
        <f t="shared" ref="E25:X25" si="1">SUM(E21:E24)</f>
        <v>2923904</v>
      </c>
      <c r="F25" s="24">
        <f t="shared" si="1"/>
        <v>700708</v>
      </c>
      <c r="G25" s="24">
        <f t="shared" si="1"/>
        <v>0</v>
      </c>
      <c r="H25" s="24">
        <f t="shared" si="1"/>
        <v>0</v>
      </c>
      <c r="I25" s="24">
        <f t="shared" si="1"/>
        <v>264</v>
      </c>
      <c r="J25" s="24">
        <f t="shared" si="1"/>
        <v>1138896</v>
      </c>
      <c r="K25" s="24">
        <f t="shared" si="1"/>
        <v>0</v>
      </c>
      <c r="L25" s="24">
        <f t="shared" si="1"/>
        <v>0</v>
      </c>
      <c r="M25" s="24">
        <f t="shared" si="1"/>
        <v>350</v>
      </c>
      <c r="N25" s="24">
        <f t="shared" si="1"/>
        <v>1084300</v>
      </c>
      <c r="O25" s="24">
        <f t="shared" si="1"/>
        <v>0</v>
      </c>
      <c r="P25" s="24">
        <f t="shared" si="1"/>
        <v>0</v>
      </c>
      <c r="Q25" s="24">
        <f t="shared" si="1"/>
        <v>0</v>
      </c>
      <c r="R25" s="24">
        <f t="shared" si="1"/>
        <v>0</v>
      </c>
      <c r="S25" s="24">
        <f t="shared" si="1"/>
        <v>0</v>
      </c>
      <c r="T25" s="24">
        <f t="shared" si="1"/>
        <v>0</v>
      </c>
      <c r="U25" s="24">
        <f t="shared" si="1"/>
        <v>0</v>
      </c>
      <c r="V25" s="24">
        <f t="shared" si="1"/>
        <v>0</v>
      </c>
      <c r="W25" s="24">
        <f t="shared" si="1"/>
        <v>0</v>
      </c>
      <c r="X25" s="24">
        <f t="shared" si="1"/>
        <v>0</v>
      </c>
    </row>
    <row r="26" spans="1:25" ht="13.95" customHeight="1">
      <c r="C26" s="131" t="s">
        <v>81</v>
      </c>
      <c r="D26" s="129" t="s">
        <v>142</v>
      </c>
      <c r="E26" s="29"/>
      <c r="F26" s="29"/>
      <c r="G26" s="143"/>
      <c r="H26" s="27"/>
      <c r="I26" s="27" t="s">
        <v>81</v>
      </c>
      <c r="J26" s="27"/>
      <c r="K26" s="27"/>
      <c r="L26" s="27"/>
      <c r="M26" s="27"/>
      <c r="N26" s="27"/>
      <c r="O26" s="27"/>
      <c r="P26" s="27"/>
      <c r="Q26" s="29"/>
      <c r="R26" s="29"/>
      <c r="S26" s="27"/>
      <c r="T26" s="27"/>
      <c r="U26" s="27"/>
      <c r="V26" s="27"/>
      <c r="W26" s="29"/>
      <c r="X26" s="29"/>
    </row>
    <row r="27" spans="1:25" ht="12.6" customHeight="1">
      <c r="C27" s="39" t="s">
        <v>143</v>
      </c>
      <c r="D27" s="129" t="s">
        <v>109</v>
      </c>
      <c r="E27" s="29"/>
      <c r="F27" s="29"/>
      <c r="G27" s="143"/>
      <c r="H27" s="27"/>
      <c r="I27" s="27"/>
      <c r="J27" s="27"/>
      <c r="K27" s="27"/>
      <c r="L27" s="27"/>
      <c r="M27" s="27"/>
      <c r="N27" s="27"/>
      <c r="O27" s="27"/>
      <c r="P27" s="27"/>
      <c r="Q27" s="29"/>
      <c r="R27" s="29"/>
      <c r="S27" s="27"/>
      <c r="T27" s="27"/>
      <c r="U27" s="27"/>
      <c r="V27" s="27"/>
      <c r="W27" s="29"/>
      <c r="X27" s="29"/>
    </row>
    <row r="28" spans="1:25" ht="14.4" customHeight="1">
      <c r="C28" s="15">
        <v>1</v>
      </c>
      <c r="D28" s="15" t="s">
        <v>131</v>
      </c>
      <c r="E28" s="24">
        <f>F28+H28+J28+L28+N28+P28+V28</f>
        <v>1699716</v>
      </c>
      <c r="F28" s="24">
        <v>0</v>
      </c>
      <c r="G28" s="26">
        <v>0</v>
      </c>
      <c r="H28" s="24">
        <v>0</v>
      </c>
      <c r="I28" s="24">
        <v>394</v>
      </c>
      <c r="J28" s="27">
        <v>1699716</v>
      </c>
      <c r="K28" s="24">
        <v>0</v>
      </c>
      <c r="L28" s="27">
        <v>0</v>
      </c>
      <c r="M28" s="24">
        <v>0</v>
      </c>
      <c r="N28" s="27">
        <v>0</v>
      </c>
      <c r="O28" s="24">
        <v>0</v>
      </c>
      <c r="P28" s="27">
        <v>0</v>
      </c>
      <c r="Q28" s="24">
        <v>0</v>
      </c>
      <c r="R28" s="27">
        <v>0</v>
      </c>
      <c r="S28" s="24">
        <v>0</v>
      </c>
      <c r="T28" s="27">
        <v>0</v>
      </c>
      <c r="U28" s="27">
        <v>0</v>
      </c>
      <c r="V28" s="27">
        <v>0</v>
      </c>
      <c r="W28" s="24">
        <v>0</v>
      </c>
      <c r="X28" s="24">
        <v>0</v>
      </c>
      <c r="Y28" s="101"/>
    </row>
    <row r="29" spans="1:25" ht="14.4" customHeight="1">
      <c r="C29" s="15">
        <v>2</v>
      </c>
      <c r="D29" s="15" t="s">
        <v>96</v>
      </c>
      <c r="E29" s="24">
        <f>F29+H29+J29+L29+N29+P29+V29</f>
        <v>3294196</v>
      </c>
      <c r="F29" s="24">
        <v>195600</v>
      </c>
      <c r="G29" s="26">
        <v>0</v>
      </c>
      <c r="H29" s="24">
        <v>0</v>
      </c>
      <c r="I29" s="24">
        <v>0</v>
      </c>
      <c r="J29" s="27">
        <v>0</v>
      </c>
      <c r="K29" s="24">
        <v>0</v>
      </c>
      <c r="L29" s="27">
        <v>0</v>
      </c>
      <c r="M29" s="24">
        <v>362</v>
      </c>
      <c r="N29" s="27">
        <v>1121476</v>
      </c>
      <c r="O29" s="24">
        <v>0</v>
      </c>
      <c r="P29" s="27">
        <v>0</v>
      </c>
      <c r="Q29" s="24">
        <v>0</v>
      </c>
      <c r="R29" s="27">
        <v>0</v>
      </c>
      <c r="S29" s="24">
        <v>0</v>
      </c>
      <c r="T29" s="27">
        <v>0</v>
      </c>
      <c r="U29" s="27">
        <v>288</v>
      </c>
      <c r="V29" s="27">
        <v>1977120</v>
      </c>
      <c r="W29" s="24">
        <v>0</v>
      </c>
      <c r="X29" s="24">
        <v>0</v>
      </c>
      <c r="Y29" s="101"/>
    </row>
    <row r="30" spans="1:25" ht="13.95" customHeight="1">
      <c r="C30" s="15" t="s">
        <v>81</v>
      </c>
      <c r="D30" s="15" t="s">
        <v>144</v>
      </c>
      <c r="E30" s="24">
        <f>E28+E29</f>
        <v>4993912</v>
      </c>
      <c r="F30" s="24">
        <v>195600</v>
      </c>
      <c r="G30" s="26">
        <v>0</v>
      </c>
      <c r="H30" s="24">
        <v>0</v>
      </c>
      <c r="I30" s="27">
        <v>394</v>
      </c>
      <c r="J30" s="27">
        <v>1699716</v>
      </c>
      <c r="K30" s="24">
        <v>0</v>
      </c>
      <c r="L30" s="27">
        <v>0</v>
      </c>
      <c r="M30" s="24">
        <v>362</v>
      </c>
      <c r="N30" s="27">
        <v>1121476</v>
      </c>
      <c r="O30" s="24">
        <v>0</v>
      </c>
      <c r="P30" s="27">
        <v>0</v>
      </c>
      <c r="Q30" s="24">
        <v>0</v>
      </c>
      <c r="R30" s="27">
        <v>0</v>
      </c>
      <c r="S30" s="24">
        <v>0</v>
      </c>
      <c r="T30" s="27">
        <v>0</v>
      </c>
      <c r="U30" s="27">
        <v>288</v>
      </c>
      <c r="V30" s="27">
        <v>1977120</v>
      </c>
      <c r="W30" s="24">
        <v>0</v>
      </c>
      <c r="X30" s="24">
        <v>0</v>
      </c>
      <c r="Y30" s="101"/>
    </row>
    <row r="31" spans="1:25" ht="12.6" customHeight="1">
      <c r="C31" s="15" t="s">
        <v>81</v>
      </c>
      <c r="D31" s="15" t="s">
        <v>145</v>
      </c>
      <c r="E31" s="24"/>
      <c r="F31" s="24"/>
      <c r="G31" s="26"/>
      <c r="H31" s="24"/>
      <c r="I31" s="24"/>
      <c r="J31" s="27"/>
      <c r="K31" s="24"/>
      <c r="L31" s="27"/>
      <c r="M31" s="24"/>
      <c r="N31" s="27"/>
      <c r="O31" s="24"/>
      <c r="P31" s="27"/>
      <c r="Q31" s="24"/>
      <c r="R31" s="27"/>
      <c r="S31" s="24"/>
      <c r="T31" s="27"/>
      <c r="U31" s="27"/>
      <c r="V31" s="27"/>
      <c r="W31" s="24"/>
      <c r="X31" s="24"/>
    </row>
    <row r="32" spans="1:25" ht="13.95" customHeight="1">
      <c r="C32" s="15"/>
      <c r="D32" s="15" t="s">
        <v>119</v>
      </c>
      <c r="E32" s="24"/>
      <c r="F32" s="24"/>
      <c r="G32" s="26"/>
      <c r="H32" s="24"/>
      <c r="I32" s="24"/>
      <c r="J32" s="27"/>
      <c r="K32" s="24"/>
      <c r="L32" s="27"/>
      <c r="M32" s="24"/>
      <c r="N32" s="27"/>
      <c r="O32" s="24"/>
      <c r="P32" s="27"/>
      <c r="Q32" s="24"/>
      <c r="R32" s="27"/>
      <c r="S32" s="24"/>
      <c r="T32" s="27"/>
      <c r="U32" s="27"/>
      <c r="V32" s="27"/>
      <c r="W32" s="24"/>
      <c r="X32" s="24"/>
    </row>
    <row r="33" spans="3:24" ht="16.2" customHeight="1">
      <c r="C33" s="15">
        <v>1</v>
      </c>
      <c r="D33" s="15" t="s">
        <v>104</v>
      </c>
      <c r="E33" s="24">
        <f>F33+H33+J33+L33+N33+P33</f>
        <v>1165838</v>
      </c>
      <c r="F33" s="24">
        <f>'2.2'!D33</f>
        <v>0</v>
      </c>
      <c r="G33" s="26">
        <v>0</v>
      </c>
      <c r="H33" s="24">
        <v>0</v>
      </c>
      <c r="I33" s="24">
        <v>0</v>
      </c>
      <c r="J33" s="27">
        <v>0</v>
      </c>
      <c r="K33" s="24">
        <v>0</v>
      </c>
      <c r="L33" s="27">
        <v>0</v>
      </c>
      <c r="M33" s="24">
        <v>326</v>
      </c>
      <c r="N33" s="27">
        <v>1009948</v>
      </c>
      <c r="O33" s="24">
        <v>35</v>
      </c>
      <c r="P33" s="27">
        <v>155890</v>
      </c>
      <c r="Q33" s="24">
        <v>0</v>
      </c>
      <c r="R33" s="27">
        <v>0</v>
      </c>
      <c r="S33" s="24">
        <v>0</v>
      </c>
      <c r="T33" s="27">
        <v>0</v>
      </c>
      <c r="U33" s="27">
        <v>0</v>
      </c>
      <c r="V33" s="27">
        <v>0</v>
      </c>
      <c r="W33" s="24">
        <v>0</v>
      </c>
      <c r="X33" s="24">
        <v>0</v>
      </c>
    </row>
    <row r="34" spans="3:24" ht="12" customHeight="1">
      <c r="C34" s="15">
        <v>2</v>
      </c>
      <c r="D34" s="15" t="s">
        <v>129</v>
      </c>
      <c r="E34" s="24">
        <f t="shared" ref="E34:E46" si="2">F34+H34+J34+L34+N34+P34</f>
        <v>4293628</v>
      </c>
      <c r="F34" s="24">
        <f>'2.2'!D34</f>
        <v>704380</v>
      </c>
      <c r="G34" s="26">
        <v>0</v>
      </c>
      <c r="H34" s="24">
        <v>0</v>
      </c>
      <c r="I34" s="24">
        <v>832</v>
      </c>
      <c r="J34" s="27">
        <v>3589248</v>
      </c>
      <c r="K34" s="24">
        <v>0</v>
      </c>
      <c r="L34" s="27">
        <v>0</v>
      </c>
      <c r="M34" s="24">
        <v>0</v>
      </c>
      <c r="N34" s="27">
        <v>0</v>
      </c>
      <c r="O34" s="24">
        <v>0</v>
      </c>
      <c r="P34" s="27">
        <v>0</v>
      </c>
      <c r="Q34" s="24">
        <v>0</v>
      </c>
      <c r="R34" s="27">
        <v>0</v>
      </c>
      <c r="S34" s="24">
        <v>0</v>
      </c>
      <c r="T34" s="27">
        <v>0</v>
      </c>
      <c r="U34" s="27">
        <v>0</v>
      </c>
      <c r="V34" s="27">
        <v>0</v>
      </c>
      <c r="W34" s="24">
        <v>0</v>
      </c>
      <c r="X34" s="24">
        <v>0</v>
      </c>
    </row>
    <row r="35" spans="3:24" ht="11.4" customHeight="1">
      <c r="C35" s="15">
        <v>3</v>
      </c>
      <c r="D35" s="15" t="s">
        <v>130</v>
      </c>
      <c r="E35" s="24">
        <f t="shared" si="2"/>
        <v>1509874</v>
      </c>
      <c r="F35" s="24">
        <f>'2.2'!D35</f>
        <v>287674</v>
      </c>
      <c r="G35" s="26">
        <v>0</v>
      </c>
      <c r="H35" s="24">
        <v>0</v>
      </c>
      <c r="I35" s="24">
        <v>0</v>
      </c>
      <c r="J35" s="27">
        <v>0</v>
      </c>
      <c r="K35" s="24">
        <v>0</v>
      </c>
      <c r="L35" s="27">
        <v>0</v>
      </c>
      <c r="M35" s="24">
        <v>350</v>
      </c>
      <c r="N35" s="27">
        <v>1222200</v>
      </c>
      <c r="O35" s="24">
        <v>0</v>
      </c>
      <c r="P35" s="27">
        <v>0</v>
      </c>
      <c r="Q35" s="24">
        <v>0</v>
      </c>
      <c r="R35" s="27">
        <v>0</v>
      </c>
      <c r="S35" s="24">
        <v>0</v>
      </c>
      <c r="T35" s="27">
        <v>0</v>
      </c>
      <c r="U35" s="27">
        <v>0</v>
      </c>
      <c r="V35" s="27">
        <v>0</v>
      </c>
      <c r="W35" s="24">
        <v>0</v>
      </c>
      <c r="X35" s="24">
        <v>0</v>
      </c>
    </row>
    <row r="36" spans="3:24" ht="15.6" customHeight="1">
      <c r="C36" s="26" t="s">
        <v>146</v>
      </c>
      <c r="D36" s="15" t="s">
        <v>131</v>
      </c>
      <c r="E36" s="24">
        <f t="shared" si="2"/>
        <v>2087536</v>
      </c>
      <c r="F36" s="24">
        <f>'2.2'!D36</f>
        <v>662456</v>
      </c>
      <c r="G36" s="26">
        <v>0</v>
      </c>
      <c r="H36" s="24">
        <v>0</v>
      </c>
      <c r="I36" s="24">
        <v>0</v>
      </c>
      <c r="J36" s="27">
        <v>0</v>
      </c>
      <c r="K36" s="24">
        <v>0</v>
      </c>
      <c r="L36" s="27">
        <v>0</v>
      </c>
      <c r="M36" s="24">
        <v>460</v>
      </c>
      <c r="N36" s="27">
        <v>1425080</v>
      </c>
      <c r="O36" s="24">
        <v>0</v>
      </c>
      <c r="P36" s="27">
        <v>0</v>
      </c>
      <c r="Q36" s="24">
        <v>0</v>
      </c>
      <c r="R36" s="27">
        <v>0</v>
      </c>
      <c r="S36" s="24">
        <v>0</v>
      </c>
      <c r="T36" s="27">
        <v>0</v>
      </c>
      <c r="U36" s="27">
        <v>0</v>
      </c>
      <c r="V36" s="27">
        <v>0</v>
      </c>
      <c r="W36" s="24">
        <v>0</v>
      </c>
      <c r="X36" s="24">
        <v>0</v>
      </c>
    </row>
    <row r="37" spans="3:24" ht="13.95" customHeight="1">
      <c r="C37" s="15">
        <v>5</v>
      </c>
      <c r="D37" s="15" t="s">
        <v>147</v>
      </c>
      <c r="E37" s="24">
        <f t="shared" si="2"/>
        <v>337680</v>
      </c>
      <c r="F37" s="24">
        <f>'2.2'!D37</f>
        <v>0</v>
      </c>
      <c r="G37" s="26">
        <v>0</v>
      </c>
      <c r="H37" s="24">
        <v>0</v>
      </c>
      <c r="I37" s="24">
        <v>0</v>
      </c>
      <c r="J37" s="27">
        <v>0</v>
      </c>
      <c r="K37" s="24">
        <v>120</v>
      </c>
      <c r="L37" s="27">
        <v>337680</v>
      </c>
      <c r="M37" s="24">
        <v>0</v>
      </c>
      <c r="N37" s="27">
        <v>0</v>
      </c>
      <c r="O37" s="24">
        <v>0</v>
      </c>
      <c r="P37" s="27">
        <v>0</v>
      </c>
      <c r="Q37" s="24">
        <v>0</v>
      </c>
      <c r="R37" s="27">
        <v>0</v>
      </c>
      <c r="S37" s="24">
        <v>0</v>
      </c>
      <c r="T37" s="27">
        <v>0</v>
      </c>
      <c r="U37" s="27">
        <v>0</v>
      </c>
      <c r="V37" s="27">
        <v>0</v>
      </c>
      <c r="W37" s="24">
        <v>0</v>
      </c>
      <c r="X37" s="24">
        <v>0</v>
      </c>
    </row>
    <row r="38" spans="3:24" ht="13.95" customHeight="1">
      <c r="C38" s="15">
        <v>6</v>
      </c>
      <c r="D38" s="15" t="s">
        <v>133</v>
      </c>
      <c r="E38" s="24">
        <f t="shared" si="2"/>
        <v>136944</v>
      </c>
      <c r="F38" s="24">
        <f>'2.2'!D38</f>
        <v>136944</v>
      </c>
      <c r="G38" s="26">
        <v>0</v>
      </c>
      <c r="H38" s="24">
        <v>0</v>
      </c>
      <c r="I38" s="24">
        <v>0</v>
      </c>
      <c r="J38" s="27">
        <v>0</v>
      </c>
      <c r="K38" s="24">
        <v>0</v>
      </c>
      <c r="L38" s="27">
        <v>0</v>
      </c>
      <c r="M38" s="24">
        <v>0</v>
      </c>
      <c r="N38" s="27">
        <v>0</v>
      </c>
      <c r="O38" s="24">
        <v>0</v>
      </c>
      <c r="P38" s="27">
        <v>0</v>
      </c>
      <c r="Q38" s="24">
        <v>0</v>
      </c>
      <c r="R38" s="27">
        <v>0</v>
      </c>
      <c r="S38" s="24">
        <v>0</v>
      </c>
      <c r="T38" s="27">
        <v>0</v>
      </c>
      <c r="U38" s="27">
        <v>0</v>
      </c>
      <c r="V38" s="27">
        <v>0</v>
      </c>
      <c r="W38" s="24">
        <v>0</v>
      </c>
      <c r="X38" s="24">
        <v>0</v>
      </c>
    </row>
    <row r="39" spans="3:24" ht="16.2" customHeight="1">
      <c r="C39" s="15">
        <v>7</v>
      </c>
      <c r="D39" s="15" t="s">
        <v>134</v>
      </c>
      <c r="E39" s="24">
        <f t="shared" si="2"/>
        <v>81375</v>
      </c>
      <c r="F39" s="24">
        <f>'2.2'!D39</f>
        <v>0</v>
      </c>
      <c r="G39" s="26">
        <v>0</v>
      </c>
      <c r="H39" s="24">
        <v>0</v>
      </c>
      <c r="I39" s="24">
        <v>0</v>
      </c>
      <c r="J39" s="27">
        <v>0</v>
      </c>
      <c r="K39" s="24">
        <v>0</v>
      </c>
      <c r="L39" s="27">
        <v>0</v>
      </c>
      <c r="M39" s="24">
        <v>0</v>
      </c>
      <c r="N39" s="27">
        <v>0</v>
      </c>
      <c r="O39" s="24">
        <v>25</v>
      </c>
      <c r="P39" s="27">
        <v>81375</v>
      </c>
      <c r="Q39" s="24">
        <v>0</v>
      </c>
      <c r="R39" s="27">
        <v>0</v>
      </c>
      <c r="S39" s="24">
        <v>0</v>
      </c>
      <c r="T39" s="27">
        <v>0</v>
      </c>
      <c r="U39" s="27">
        <v>0</v>
      </c>
      <c r="V39" s="27">
        <v>0</v>
      </c>
      <c r="W39" s="24">
        <v>0</v>
      </c>
      <c r="X39" s="24">
        <v>0</v>
      </c>
    </row>
    <row r="40" spans="3:24" ht="16.2" customHeight="1">
      <c r="C40" s="15">
        <v>8</v>
      </c>
      <c r="D40" s="15" t="s">
        <v>135</v>
      </c>
      <c r="E40" s="24">
        <f t="shared" si="2"/>
        <v>934178</v>
      </c>
      <c r="F40" s="24">
        <f>'2.2'!D40</f>
        <v>159678</v>
      </c>
      <c r="G40" s="26">
        <v>0</v>
      </c>
      <c r="H40" s="24">
        <v>0</v>
      </c>
      <c r="I40" s="24">
        <v>0</v>
      </c>
      <c r="J40" s="27">
        <v>0</v>
      </c>
      <c r="K40" s="24">
        <v>0</v>
      </c>
      <c r="L40" s="27">
        <v>0</v>
      </c>
      <c r="M40" s="24">
        <v>250</v>
      </c>
      <c r="N40" s="27">
        <v>774500</v>
      </c>
      <c r="O40" s="24">
        <v>0</v>
      </c>
      <c r="P40" s="27">
        <v>0</v>
      </c>
      <c r="Q40" s="24">
        <v>0</v>
      </c>
      <c r="R40" s="27">
        <v>0</v>
      </c>
      <c r="S40" s="24">
        <v>0</v>
      </c>
      <c r="T40" s="27">
        <v>0</v>
      </c>
      <c r="U40" s="27">
        <v>0</v>
      </c>
      <c r="V40" s="27">
        <v>0</v>
      </c>
      <c r="W40" s="24">
        <v>0</v>
      </c>
      <c r="X40" s="24">
        <v>0</v>
      </c>
    </row>
    <row r="41" spans="3:24" ht="15.6" customHeight="1">
      <c r="C41" s="15">
        <v>9</v>
      </c>
      <c r="D41" s="15" t="s">
        <v>136</v>
      </c>
      <c r="E41" s="24">
        <f t="shared" si="2"/>
        <v>1991048</v>
      </c>
      <c r="F41" s="24">
        <f>'2.2'!D41</f>
        <v>0</v>
      </c>
      <c r="G41" s="26">
        <v>0</v>
      </c>
      <c r="H41" s="24">
        <v>0</v>
      </c>
      <c r="I41" s="24">
        <v>282</v>
      </c>
      <c r="J41" s="27">
        <v>1216548</v>
      </c>
      <c r="K41" s="24">
        <v>0</v>
      </c>
      <c r="L41" s="27">
        <v>0</v>
      </c>
      <c r="M41" s="24">
        <v>250</v>
      </c>
      <c r="N41" s="27">
        <v>774500</v>
      </c>
      <c r="O41" s="24">
        <v>0</v>
      </c>
      <c r="P41" s="27">
        <v>0</v>
      </c>
      <c r="Q41" s="24">
        <v>0</v>
      </c>
      <c r="R41" s="27">
        <v>0</v>
      </c>
      <c r="S41" s="24">
        <v>0</v>
      </c>
      <c r="T41" s="27">
        <v>0</v>
      </c>
      <c r="U41" s="27">
        <v>0</v>
      </c>
      <c r="V41" s="27">
        <v>0</v>
      </c>
      <c r="W41" s="24">
        <v>0</v>
      </c>
      <c r="X41" s="24">
        <v>0</v>
      </c>
    </row>
    <row r="42" spans="3:24" ht="13.2" customHeight="1">
      <c r="C42" s="15">
        <v>10</v>
      </c>
      <c r="D42" s="15" t="s">
        <v>137</v>
      </c>
      <c r="E42" s="24">
        <f t="shared" si="2"/>
        <v>175770</v>
      </c>
      <c r="F42" s="24">
        <f>'2.2'!D42</f>
        <v>0</v>
      </c>
      <c r="G42" s="26">
        <v>0</v>
      </c>
      <c r="H42" s="24">
        <v>0</v>
      </c>
      <c r="I42" s="24">
        <v>0</v>
      </c>
      <c r="J42" s="27">
        <v>0</v>
      </c>
      <c r="K42" s="24">
        <v>0</v>
      </c>
      <c r="L42" s="27">
        <v>0</v>
      </c>
      <c r="M42" s="24">
        <v>0</v>
      </c>
      <c r="N42" s="27">
        <v>0</v>
      </c>
      <c r="O42" s="24">
        <v>54</v>
      </c>
      <c r="P42" s="27">
        <v>175770</v>
      </c>
      <c r="Q42" s="24">
        <v>0</v>
      </c>
      <c r="R42" s="27">
        <v>0</v>
      </c>
      <c r="S42" s="24">
        <v>0</v>
      </c>
      <c r="T42" s="27">
        <v>0</v>
      </c>
      <c r="U42" s="27">
        <v>0</v>
      </c>
      <c r="V42" s="27">
        <v>0</v>
      </c>
      <c r="W42" s="24">
        <v>0</v>
      </c>
      <c r="X42" s="24">
        <v>0</v>
      </c>
    </row>
    <row r="43" spans="3:24" ht="10.95" customHeight="1">
      <c r="C43" s="15">
        <v>11</v>
      </c>
      <c r="D43" s="15" t="s">
        <v>141</v>
      </c>
      <c r="E43" s="24">
        <f t="shared" si="2"/>
        <v>221340</v>
      </c>
      <c r="F43" s="24">
        <f>'2.2'!D43</f>
        <v>0</v>
      </c>
      <c r="G43" s="26">
        <v>0</v>
      </c>
      <c r="H43" s="24">
        <v>0</v>
      </c>
      <c r="I43" s="24">
        <v>0</v>
      </c>
      <c r="J43" s="27">
        <v>0</v>
      </c>
      <c r="K43" s="24">
        <v>0</v>
      </c>
      <c r="L43" s="27">
        <v>0</v>
      </c>
      <c r="M43" s="24">
        <v>0</v>
      </c>
      <c r="N43" s="27">
        <v>0</v>
      </c>
      <c r="O43" s="24">
        <v>68</v>
      </c>
      <c r="P43" s="27">
        <v>221340</v>
      </c>
      <c r="Q43" s="24">
        <v>0</v>
      </c>
      <c r="R43" s="27">
        <v>0</v>
      </c>
      <c r="S43" s="24">
        <v>0</v>
      </c>
      <c r="T43" s="27">
        <v>0</v>
      </c>
      <c r="U43" s="27">
        <v>0</v>
      </c>
      <c r="V43" s="27">
        <v>0</v>
      </c>
      <c r="W43" s="24">
        <v>0</v>
      </c>
      <c r="X43" s="24">
        <v>0</v>
      </c>
    </row>
    <row r="44" spans="3:24" s="82" customFormat="1" ht="14.4" customHeight="1">
      <c r="C44" s="145">
        <v>12</v>
      </c>
      <c r="D44" s="129" t="s">
        <v>138</v>
      </c>
      <c r="E44" s="24">
        <f t="shared" si="2"/>
        <v>632140</v>
      </c>
      <c r="F44" s="24">
        <f>'2.2'!D44</f>
        <v>632140</v>
      </c>
      <c r="G44" s="140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</row>
    <row r="45" spans="3:24" s="82" customFormat="1" ht="13.2" customHeight="1">
      <c r="C45" s="145">
        <v>13</v>
      </c>
      <c r="D45" s="129" t="s">
        <v>101</v>
      </c>
      <c r="E45" s="24">
        <f t="shared" si="2"/>
        <v>365184</v>
      </c>
      <c r="F45" s="24">
        <f>'2.2'!D45</f>
        <v>365184</v>
      </c>
      <c r="G45" s="140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</row>
    <row r="46" spans="3:24" s="82" customFormat="1" ht="13.2" customHeight="1">
      <c r="C46" s="145">
        <v>14</v>
      </c>
      <c r="D46" s="129" t="s">
        <v>100</v>
      </c>
      <c r="E46" s="24">
        <f t="shared" si="2"/>
        <v>311740</v>
      </c>
      <c r="F46" s="24">
        <v>311740</v>
      </c>
      <c r="G46" s="140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</row>
    <row r="47" spans="3:24" ht="14.4" customHeight="1">
      <c r="C47" s="232" t="s">
        <v>148</v>
      </c>
      <c r="D47" s="232"/>
      <c r="E47" s="29">
        <f>E33+E34+E35+E36+E37+E38+E39+E40+E41+E42+E43+E44+E45+E46</f>
        <v>14244275</v>
      </c>
      <c r="F47" s="29">
        <v>3188452</v>
      </c>
      <c r="G47" s="29">
        <f t="shared" ref="G47:X47" si="3">SUM(G33:G46)</f>
        <v>0</v>
      </c>
      <c r="H47" s="29">
        <f t="shared" si="3"/>
        <v>0</v>
      </c>
      <c r="I47" s="29">
        <f t="shared" si="3"/>
        <v>1114</v>
      </c>
      <c r="J47" s="29">
        <f t="shared" si="3"/>
        <v>4805796</v>
      </c>
      <c r="K47" s="29">
        <f t="shared" si="3"/>
        <v>120</v>
      </c>
      <c r="L47" s="29">
        <f t="shared" si="3"/>
        <v>337680</v>
      </c>
      <c r="M47" s="29">
        <f t="shared" si="3"/>
        <v>1636</v>
      </c>
      <c r="N47" s="29">
        <f t="shared" si="3"/>
        <v>5206228</v>
      </c>
      <c r="O47" s="29">
        <f t="shared" si="3"/>
        <v>182</v>
      </c>
      <c r="P47" s="29">
        <f t="shared" si="3"/>
        <v>634375</v>
      </c>
      <c r="Q47" s="29">
        <f t="shared" si="3"/>
        <v>0</v>
      </c>
      <c r="R47" s="29">
        <f t="shared" si="3"/>
        <v>0</v>
      </c>
      <c r="S47" s="29">
        <f t="shared" si="3"/>
        <v>0</v>
      </c>
      <c r="T47" s="29">
        <f t="shared" si="3"/>
        <v>0</v>
      </c>
      <c r="U47" s="29">
        <f t="shared" si="3"/>
        <v>0</v>
      </c>
      <c r="V47" s="29">
        <f t="shared" si="3"/>
        <v>0</v>
      </c>
      <c r="W47" s="29">
        <f t="shared" si="3"/>
        <v>0</v>
      </c>
      <c r="X47" s="29">
        <f t="shared" si="3"/>
        <v>0</v>
      </c>
    </row>
    <row r="48" spans="3:24" ht="13.2" customHeight="1">
      <c r="C48" s="39" t="s">
        <v>81</v>
      </c>
      <c r="D48" s="129" t="s">
        <v>149</v>
      </c>
      <c r="E48" s="29">
        <f>E25+E30+E47</f>
        <v>22162091</v>
      </c>
      <c r="F48" s="29">
        <v>4084760</v>
      </c>
      <c r="G48" s="143">
        <v>0</v>
      </c>
      <c r="H48" s="27">
        <v>0</v>
      </c>
      <c r="I48" s="27">
        <f>I25+I30+I47</f>
        <v>1772</v>
      </c>
      <c r="J48" s="27">
        <f>J25+J30+J47</f>
        <v>7644408</v>
      </c>
      <c r="K48" s="27">
        <v>120</v>
      </c>
      <c r="L48" s="27">
        <v>337680</v>
      </c>
      <c r="M48" s="27">
        <v>2348</v>
      </c>
      <c r="N48" s="27">
        <v>7412004</v>
      </c>
      <c r="O48" s="160">
        <v>182</v>
      </c>
      <c r="P48" s="27">
        <v>634375</v>
      </c>
      <c r="Q48" s="142">
        <v>0</v>
      </c>
      <c r="R48" s="29">
        <v>0</v>
      </c>
      <c r="S48" s="60">
        <v>0</v>
      </c>
      <c r="T48" s="27">
        <v>0</v>
      </c>
      <c r="U48" s="60">
        <v>288</v>
      </c>
      <c r="V48" s="27">
        <v>1977120</v>
      </c>
      <c r="W48" s="29">
        <v>0</v>
      </c>
      <c r="X48" s="29">
        <v>0</v>
      </c>
    </row>
    <row r="49" spans="3:47" ht="18">
      <c r="C49" t="s">
        <v>81</v>
      </c>
      <c r="D49" s="76"/>
      <c r="E49" s="111"/>
      <c r="K49" s="75"/>
      <c r="L49" s="75"/>
    </row>
    <row r="50" spans="3:47" ht="38.25" customHeight="1">
      <c r="D50" s="241" t="s">
        <v>168</v>
      </c>
      <c r="E50" s="241"/>
      <c r="F50" s="241"/>
      <c r="G50" s="241"/>
      <c r="H50" s="241"/>
      <c r="I50" s="241"/>
      <c r="J50" s="241"/>
      <c r="K50" s="75"/>
      <c r="L50" s="75"/>
      <c r="P50" s="94" t="s">
        <v>165</v>
      </c>
    </row>
    <row r="51" spans="3:47" ht="18">
      <c r="D51" s="76"/>
      <c r="K51" s="75"/>
      <c r="L51" s="75"/>
    </row>
    <row r="52" spans="3:47" ht="23.4">
      <c r="D52" s="73"/>
      <c r="E52" s="74"/>
      <c r="F52" s="74"/>
      <c r="G52" s="74"/>
      <c r="H52" s="74"/>
      <c r="I52" s="74"/>
      <c r="J52" s="74"/>
      <c r="K52" s="73"/>
      <c r="L52" s="73"/>
    </row>
    <row r="53" spans="3:47" s="76" customFormat="1" ht="18" customHeight="1">
      <c r="D53" s="76" t="s">
        <v>81</v>
      </c>
      <c r="F53" s="77"/>
      <c r="G53" s="78"/>
      <c r="H53" s="78"/>
      <c r="I53" s="108"/>
      <c r="J53" s="108"/>
      <c r="K53" s="108"/>
      <c r="L53" s="78"/>
      <c r="M53" s="78"/>
      <c r="N53"/>
      <c r="O53" s="78"/>
      <c r="P53" s="108"/>
      <c r="Q53" s="108"/>
      <c r="R53" s="108"/>
      <c r="S53" s="108"/>
      <c r="T53" s="108"/>
      <c r="U53" s="78"/>
      <c r="V53" s="109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</row>
    <row r="54" spans="3:47" ht="18">
      <c r="D54" s="76"/>
    </row>
    <row r="55" spans="3:47" ht="18">
      <c r="D55" s="76"/>
      <c r="K55" s="75"/>
      <c r="L55" s="75"/>
    </row>
    <row r="56" spans="3:47" ht="18">
      <c r="D56" s="76"/>
      <c r="K56" s="75"/>
    </row>
  </sheetData>
  <mergeCells count="22">
    <mergeCell ref="D50:J50"/>
    <mergeCell ref="A14:A17"/>
    <mergeCell ref="X15:X16"/>
    <mergeCell ref="F14:P14"/>
    <mergeCell ref="Q14:X14"/>
    <mergeCell ref="F15:F16"/>
    <mergeCell ref="G15:H16"/>
    <mergeCell ref="I15:J16"/>
    <mergeCell ref="K15:L16"/>
    <mergeCell ref="M15:N16"/>
    <mergeCell ref="O15:P16"/>
    <mergeCell ref="Q15:R16"/>
    <mergeCell ref="S15:T16"/>
    <mergeCell ref="W15:W16"/>
    <mergeCell ref="B14:B17"/>
    <mergeCell ref="C14:C17"/>
    <mergeCell ref="D14:D17"/>
    <mergeCell ref="C47:D47"/>
    <mergeCell ref="B12:X12"/>
    <mergeCell ref="B13:X13"/>
    <mergeCell ref="E14:E16"/>
    <mergeCell ref="U15:V16"/>
  </mergeCells>
  <printOptions horizontalCentered="1"/>
  <pageMargins left="0.78740157480314965" right="0.78740157480314965" top="1.1811023622047243" bottom="0.39370078740157483" header="0.31496062992125984" footer="0.31496062992125984"/>
  <pageSetup paperSize="9" scale="5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5"/>
  <sheetViews>
    <sheetView topLeftCell="C17" zoomScaleNormal="100" workbookViewId="0">
      <selection activeCell="Q41" sqref="Q41"/>
    </sheetView>
  </sheetViews>
  <sheetFormatPr defaultRowHeight="14.4"/>
  <cols>
    <col min="1" max="1" width="3.109375" hidden="1" customWidth="1"/>
    <col min="2" max="2" width="6" customWidth="1"/>
    <col min="3" max="3" width="42.5546875" customWidth="1"/>
    <col min="4" max="4" width="13.6640625" customWidth="1"/>
    <col min="5" max="5" width="6" customWidth="1"/>
    <col min="6" max="6" width="9.44140625" customWidth="1"/>
    <col min="7" max="7" width="7.5546875" customWidth="1"/>
    <col min="8" max="11" width="4.5546875" customWidth="1"/>
    <col min="12" max="12" width="5.5546875" customWidth="1"/>
    <col min="13" max="13" width="8.88671875" customWidth="1"/>
    <col min="14" max="14" width="5.33203125" customWidth="1"/>
    <col min="15" max="15" width="4.5546875" customWidth="1"/>
    <col min="16" max="16" width="6.5546875" customWidth="1"/>
    <col min="17" max="17" width="10" customWidth="1"/>
    <col min="18" max="18" width="5.88671875" customWidth="1"/>
    <col min="19" max="19" width="9.44140625" customWidth="1"/>
    <col min="20" max="20" width="7.88671875" customWidth="1"/>
    <col min="21" max="21" width="4" customWidth="1"/>
    <col min="22" max="22" width="5.5546875" customWidth="1"/>
    <col min="23" max="23" width="5.44140625" customWidth="1"/>
    <col min="24" max="24" width="5.88671875" customWidth="1"/>
    <col min="25" max="25" width="5" customWidth="1"/>
    <col min="26" max="26" width="5.33203125" customWidth="1"/>
    <col min="27" max="27" width="4.109375" customWidth="1"/>
    <col min="28" max="28" width="5.109375" customWidth="1"/>
    <col min="29" max="29" width="4.5546875" customWidth="1"/>
    <col min="30" max="30" width="5.109375" customWidth="1"/>
    <col min="31" max="31" width="9.109375" customWidth="1"/>
  </cols>
  <sheetData>
    <row r="1" spans="1:30">
      <c r="A1" s="1"/>
      <c r="B1" s="5"/>
      <c r="C1" s="6"/>
      <c r="D1" s="7"/>
      <c r="E1" s="9"/>
      <c r="F1" s="7"/>
      <c r="G1" s="7"/>
      <c r="H1" s="9"/>
      <c r="I1" s="7"/>
      <c r="J1" s="10"/>
      <c r="K1" s="7"/>
      <c r="L1" s="9"/>
      <c r="M1" s="7"/>
      <c r="N1" s="9"/>
      <c r="O1" s="7"/>
      <c r="P1" s="9"/>
      <c r="Q1" s="7"/>
      <c r="R1" s="9"/>
      <c r="S1" s="7"/>
      <c r="T1" s="99"/>
      <c r="U1" s="99"/>
      <c r="V1" s="99"/>
      <c r="W1" s="99"/>
      <c r="X1" s="99"/>
      <c r="Y1" s="99"/>
      <c r="Z1" s="99"/>
      <c r="AA1" s="99"/>
      <c r="AB1" s="99"/>
      <c r="AC1" s="10"/>
      <c r="AD1" s="7"/>
    </row>
    <row r="2" spans="1:30">
      <c r="A2" s="1"/>
      <c r="B2" s="5"/>
      <c r="C2" s="6"/>
      <c r="D2" s="7"/>
      <c r="E2" s="9"/>
      <c r="F2" s="7"/>
      <c r="G2" s="7"/>
      <c r="H2" s="9"/>
      <c r="I2" s="7"/>
      <c r="J2" s="10"/>
      <c r="K2" s="7"/>
      <c r="L2" s="9"/>
      <c r="M2" s="7"/>
      <c r="N2" s="9"/>
      <c r="O2" s="7"/>
      <c r="P2" s="9"/>
      <c r="Q2" s="7"/>
      <c r="R2" s="9"/>
      <c r="S2" s="7"/>
      <c r="T2" s="99"/>
      <c r="U2" s="99"/>
      <c r="V2" s="99"/>
      <c r="W2" s="99"/>
      <c r="X2" s="99"/>
      <c r="Y2" s="99"/>
      <c r="Z2" s="99"/>
      <c r="AA2" s="99"/>
      <c r="AB2" s="99"/>
      <c r="AC2" s="10"/>
      <c r="AD2" s="7"/>
    </row>
    <row r="3" spans="1:30">
      <c r="A3" s="1"/>
      <c r="B3" s="5"/>
      <c r="C3" s="6"/>
      <c r="D3" s="7"/>
      <c r="E3" s="9"/>
      <c r="F3" s="7"/>
      <c r="G3" s="7"/>
      <c r="H3" s="9"/>
      <c r="I3" s="7"/>
      <c r="J3" s="10"/>
      <c r="K3" s="7"/>
      <c r="L3" s="9"/>
      <c r="M3" s="7"/>
      <c r="N3" s="9"/>
      <c r="O3" s="7"/>
      <c r="P3" s="9"/>
      <c r="Q3" s="7"/>
      <c r="R3" s="9"/>
      <c r="S3" s="7"/>
      <c r="T3" s="99"/>
      <c r="U3" s="99"/>
      <c r="V3" s="99"/>
      <c r="W3" s="99"/>
      <c r="X3" s="99"/>
      <c r="Y3" s="99"/>
      <c r="Z3" s="99"/>
      <c r="AA3" s="99"/>
      <c r="AB3" s="99"/>
      <c r="AC3" s="10"/>
      <c r="AD3" s="7"/>
    </row>
    <row r="4" spans="1:30">
      <c r="A4" s="1"/>
      <c r="B4" s="5"/>
      <c r="C4" s="6"/>
      <c r="D4" s="7"/>
      <c r="E4" s="9"/>
      <c r="F4" s="7"/>
      <c r="G4" s="7"/>
      <c r="H4" s="9"/>
      <c r="I4" s="7"/>
      <c r="J4" s="10"/>
      <c r="K4" s="7"/>
      <c r="L4" s="9"/>
      <c r="M4" s="7"/>
      <c r="N4" s="9"/>
      <c r="O4" s="7"/>
      <c r="P4" s="9"/>
      <c r="Q4" s="7"/>
      <c r="R4" s="9"/>
      <c r="S4" s="7"/>
      <c r="T4" s="99"/>
      <c r="U4" s="99"/>
      <c r="V4" s="99"/>
      <c r="W4" s="99"/>
      <c r="X4" s="99"/>
      <c r="Y4" s="99"/>
      <c r="Z4" s="99"/>
      <c r="AA4" s="99"/>
      <c r="AB4" s="99"/>
      <c r="AC4" s="10"/>
      <c r="AD4" s="7"/>
    </row>
    <row r="5" spans="1:30">
      <c r="A5" s="1"/>
      <c r="B5" s="5"/>
      <c r="C5" s="6"/>
      <c r="D5" s="7"/>
      <c r="E5" s="9"/>
      <c r="F5" s="7"/>
      <c r="G5" s="7"/>
      <c r="H5" s="9"/>
      <c r="I5" s="7"/>
      <c r="J5" s="10"/>
      <c r="K5" s="7"/>
      <c r="L5" s="9"/>
      <c r="M5" s="7"/>
      <c r="N5" s="9"/>
      <c r="O5" s="7"/>
      <c r="P5" s="9"/>
      <c r="Q5" s="7"/>
      <c r="R5" s="9"/>
      <c r="S5" s="7"/>
      <c r="T5" s="99"/>
      <c r="U5" s="99"/>
      <c r="V5" s="99"/>
      <c r="W5" s="99"/>
      <c r="X5" s="99"/>
      <c r="Y5" s="99"/>
      <c r="Z5" s="99"/>
      <c r="AA5" s="99"/>
      <c r="AB5" s="99"/>
      <c r="AC5" s="10"/>
      <c r="AD5" s="7"/>
    </row>
    <row r="6" spans="1:30">
      <c r="A6" s="1"/>
      <c r="B6" s="5"/>
      <c r="C6" s="6"/>
      <c r="D6" s="7"/>
      <c r="E6" s="9"/>
      <c r="F6" s="7"/>
      <c r="G6" s="7"/>
      <c r="H6" s="9"/>
      <c r="I6" s="7"/>
      <c r="J6" s="10"/>
      <c r="K6" s="7"/>
      <c r="L6" s="9"/>
      <c r="M6" s="7"/>
      <c r="N6" s="9"/>
      <c r="O6" s="7"/>
      <c r="P6" s="9"/>
      <c r="Q6" s="7"/>
      <c r="R6" s="9"/>
      <c r="S6" s="7"/>
      <c r="T6" s="99"/>
      <c r="U6" s="99"/>
      <c r="V6" s="99"/>
      <c r="W6" s="92"/>
      <c r="X6" s="99"/>
      <c r="Y6" s="99"/>
      <c r="Z6" s="99"/>
      <c r="AA6" s="99"/>
      <c r="AB6" s="99"/>
      <c r="AC6" s="10"/>
      <c r="AD6" s="7"/>
    </row>
    <row r="7" spans="1:30">
      <c r="A7" s="1"/>
      <c r="B7" s="5"/>
      <c r="C7" s="6"/>
      <c r="D7" s="7"/>
      <c r="E7" s="9"/>
      <c r="F7" s="7"/>
      <c r="G7" s="7"/>
      <c r="H7" s="9"/>
      <c r="I7" s="7"/>
      <c r="J7" s="10"/>
      <c r="K7" s="7"/>
      <c r="L7" s="9"/>
      <c r="M7" s="7"/>
      <c r="N7" s="9"/>
      <c r="O7" s="7"/>
      <c r="P7" s="9"/>
      <c r="Q7" s="7"/>
      <c r="R7" s="9"/>
      <c r="S7" s="7"/>
      <c r="T7" s="99"/>
      <c r="U7" s="99"/>
      <c r="V7" s="99"/>
      <c r="W7" s="99"/>
      <c r="X7" s="99"/>
      <c r="Y7" s="99"/>
      <c r="Z7" s="99"/>
      <c r="AA7" s="99"/>
      <c r="AB7" s="99"/>
      <c r="AC7" s="10"/>
      <c r="AD7" s="7"/>
    </row>
    <row r="8" spans="1:30" hidden="1">
      <c r="A8" s="1"/>
      <c r="B8" s="5"/>
      <c r="C8" s="6"/>
      <c r="D8" s="7"/>
      <c r="E8" s="9"/>
      <c r="F8" s="7"/>
      <c r="G8" s="7"/>
      <c r="H8" s="9"/>
      <c r="I8" s="7"/>
      <c r="J8" s="10"/>
      <c r="K8" s="7"/>
      <c r="L8" s="9"/>
      <c r="M8" s="7"/>
      <c r="N8" s="9"/>
      <c r="O8" s="7"/>
      <c r="P8" s="9"/>
      <c r="Q8" s="7"/>
      <c r="R8" s="9"/>
      <c r="S8" s="7"/>
      <c r="T8" s="7"/>
      <c r="U8" s="10"/>
      <c r="V8" s="7"/>
      <c r="W8" s="10"/>
      <c r="X8" s="7"/>
      <c r="Y8" s="10"/>
      <c r="Z8" s="7"/>
      <c r="AA8" s="10"/>
      <c r="AB8" s="7"/>
      <c r="AC8" s="10"/>
      <c r="AD8" s="7"/>
    </row>
    <row r="9" spans="1:30" hidden="1">
      <c r="A9" s="1"/>
      <c r="B9" s="5"/>
      <c r="C9" s="6"/>
      <c r="D9" s="7"/>
      <c r="E9" s="9"/>
      <c r="F9" s="7"/>
      <c r="G9" s="7"/>
      <c r="H9" s="9"/>
      <c r="I9" s="7"/>
      <c r="J9" s="10"/>
      <c r="K9" s="7"/>
      <c r="L9" s="9"/>
      <c r="M9" s="7"/>
      <c r="N9" s="9"/>
      <c r="O9" s="7"/>
      <c r="P9" s="9"/>
      <c r="Q9" s="7"/>
      <c r="R9" s="9"/>
      <c r="S9" s="7"/>
      <c r="T9" s="7"/>
      <c r="U9" s="10"/>
      <c r="V9" s="7"/>
      <c r="W9" s="10"/>
      <c r="X9" s="7"/>
      <c r="Y9" s="10"/>
      <c r="Z9" s="7"/>
      <c r="AA9" s="10"/>
      <c r="AB9" s="7"/>
      <c r="AC9" s="10"/>
      <c r="AD9" s="7"/>
    </row>
    <row r="10" spans="1:30" ht="17.399999999999999" hidden="1">
      <c r="A10" s="33" t="s">
        <v>0</v>
      </c>
      <c r="B10" s="5"/>
      <c r="C10" s="6"/>
      <c r="D10" s="7"/>
      <c r="E10" s="9"/>
      <c r="F10" s="7"/>
      <c r="G10" s="7"/>
      <c r="H10" s="9"/>
      <c r="I10" s="7"/>
      <c r="J10" s="10"/>
      <c r="K10" s="7"/>
      <c r="L10" s="9"/>
      <c r="M10" s="7"/>
      <c r="N10" s="9"/>
      <c r="O10" s="7"/>
      <c r="P10" s="9"/>
      <c r="Q10" s="7"/>
      <c r="R10" s="9"/>
      <c r="S10" s="7"/>
      <c r="T10" s="7"/>
      <c r="U10" s="10"/>
      <c r="V10" s="7"/>
      <c r="W10" s="10"/>
      <c r="X10" s="7"/>
      <c r="Y10" s="10"/>
      <c r="Z10" s="7"/>
      <c r="AA10" s="10"/>
      <c r="AB10" s="7"/>
      <c r="AC10" s="10"/>
      <c r="AD10" s="7"/>
    </row>
    <row r="11" spans="1:30" ht="18.75" customHeight="1">
      <c r="A11" s="45" t="s">
        <v>1</v>
      </c>
      <c r="B11" s="5"/>
      <c r="C11" s="6"/>
      <c r="D11" s="7"/>
      <c r="E11" s="9"/>
      <c r="F11" s="7"/>
      <c r="G11" s="7"/>
      <c r="H11" s="9"/>
      <c r="I11" s="7"/>
      <c r="J11" s="10"/>
      <c r="K11" s="7"/>
      <c r="L11" s="9"/>
      <c r="M11" s="7"/>
      <c r="N11" s="9"/>
      <c r="O11" s="7"/>
      <c r="P11" s="9"/>
      <c r="Q11" s="7"/>
      <c r="R11" s="9"/>
      <c r="S11" s="7"/>
      <c r="T11" s="7"/>
      <c r="U11" s="10"/>
      <c r="V11" s="7"/>
      <c r="W11" s="10"/>
      <c r="X11" s="7"/>
      <c r="Y11" s="10"/>
      <c r="Z11" s="7"/>
      <c r="AA11" s="10"/>
      <c r="AB11" s="7"/>
      <c r="AC11" s="10"/>
      <c r="AD11" s="7"/>
    </row>
    <row r="12" spans="1:30" s="94" customFormat="1" ht="13.8">
      <c r="A12" s="93" t="s">
        <v>2</v>
      </c>
      <c r="B12" s="262" t="s">
        <v>68</v>
      </c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</row>
    <row r="13" spans="1:30" s="96" customFormat="1" ht="15.6">
      <c r="A13" s="95" t="s">
        <v>5</v>
      </c>
      <c r="B13" s="270" t="s">
        <v>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</row>
    <row r="14" spans="1:30" ht="15" customHeight="1">
      <c r="A14" s="214" t="s">
        <v>8</v>
      </c>
      <c r="B14" s="266" t="s">
        <v>9</v>
      </c>
      <c r="C14" s="269" t="s">
        <v>10</v>
      </c>
      <c r="D14" s="247" t="s">
        <v>23</v>
      </c>
      <c r="E14" s="259" t="s">
        <v>24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1"/>
      <c r="T14" s="247" t="s">
        <v>25</v>
      </c>
      <c r="U14" s="250" t="s">
        <v>24</v>
      </c>
      <c r="V14" s="251"/>
      <c r="W14" s="251"/>
      <c r="X14" s="251"/>
      <c r="Y14" s="251"/>
      <c r="Z14" s="251"/>
      <c r="AA14" s="251"/>
      <c r="AB14" s="251"/>
      <c r="AC14" s="251"/>
      <c r="AD14" s="252"/>
    </row>
    <row r="15" spans="1:30" ht="15" customHeight="1">
      <c r="A15" s="215"/>
      <c r="B15" s="267"/>
      <c r="C15" s="248"/>
      <c r="D15" s="248"/>
      <c r="E15" s="253" t="s">
        <v>40</v>
      </c>
      <c r="F15" s="254"/>
      <c r="G15" s="257" t="s">
        <v>41</v>
      </c>
      <c r="H15" s="263" t="s">
        <v>42</v>
      </c>
      <c r="I15" s="264"/>
      <c r="J15" s="264"/>
      <c r="K15" s="265"/>
      <c r="L15" s="253" t="s">
        <v>43</v>
      </c>
      <c r="M15" s="254"/>
      <c r="N15" s="253" t="s">
        <v>73</v>
      </c>
      <c r="O15" s="254"/>
      <c r="P15" s="253" t="s">
        <v>44</v>
      </c>
      <c r="Q15" s="254"/>
      <c r="R15" s="253" t="s">
        <v>45</v>
      </c>
      <c r="S15" s="254"/>
      <c r="T15" s="248"/>
      <c r="U15" s="253" t="s">
        <v>46</v>
      </c>
      <c r="V15" s="254"/>
      <c r="W15" s="253" t="s">
        <v>47</v>
      </c>
      <c r="X15" s="254"/>
      <c r="Y15" s="253" t="s">
        <v>48</v>
      </c>
      <c r="Z15" s="254"/>
      <c r="AA15" s="253" t="s">
        <v>49</v>
      </c>
      <c r="AB15" s="254"/>
      <c r="AC15" s="253" t="s">
        <v>50</v>
      </c>
      <c r="AD15" s="254"/>
    </row>
    <row r="16" spans="1:30" ht="54.75" customHeight="1">
      <c r="A16" s="215"/>
      <c r="B16" s="267"/>
      <c r="C16" s="248"/>
      <c r="D16" s="249"/>
      <c r="E16" s="255"/>
      <c r="F16" s="256"/>
      <c r="G16" s="258"/>
      <c r="H16" s="263" t="s">
        <v>53</v>
      </c>
      <c r="I16" s="265"/>
      <c r="J16" s="263" t="s">
        <v>54</v>
      </c>
      <c r="K16" s="265"/>
      <c r="L16" s="255"/>
      <c r="M16" s="256"/>
      <c r="N16" s="255"/>
      <c r="O16" s="256"/>
      <c r="P16" s="255"/>
      <c r="Q16" s="256"/>
      <c r="R16" s="255"/>
      <c r="S16" s="256"/>
      <c r="T16" s="249"/>
      <c r="U16" s="255"/>
      <c r="V16" s="256"/>
      <c r="W16" s="255"/>
      <c r="X16" s="256"/>
      <c r="Y16" s="255"/>
      <c r="Z16" s="256"/>
      <c r="AA16" s="255"/>
      <c r="AB16" s="256"/>
      <c r="AC16" s="255"/>
      <c r="AD16" s="256"/>
    </row>
    <row r="17" spans="1:30">
      <c r="A17" s="215"/>
      <c r="B17" s="268"/>
      <c r="C17" s="249"/>
      <c r="D17" s="61" t="s">
        <v>61</v>
      </c>
      <c r="E17" s="62" t="s">
        <v>66</v>
      </c>
      <c r="F17" s="61" t="s">
        <v>61</v>
      </c>
      <c r="G17" s="63" t="s">
        <v>61</v>
      </c>
      <c r="H17" s="64" t="s">
        <v>66</v>
      </c>
      <c r="I17" s="63" t="s">
        <v>61</v>
      </c>
      <c r="J17" s="65" t="s">
        <v>63</v>
      </c>
      <c r="K17" s="63" t="s">
        <v>61</v>
      </c>
      <c r="L17" s="62" t="s">
        <v>66</v>
      </c>
      <c r="M17" s="61" t="s">
        <v>61</v>
      </c>
      <c r="N17" s="62" t="s">
        <v>66</v>
      </c>
      <c r="O17" s="61" t="s">
        <v>61</v>
      </c>
      <c r="P17" s="62" t="s">
        <v>66</v>
      </c>
      <c r="Q17" s="61" t="s">
        <v>61</v>
      </c>
      <c r="R17" s="62" t="s">
        <v>66</v>
      </c>
      <c r="S17" s="61" t="s">
        <v>61</v>
      </c>
      <c r="T17" s="61" t="s">
        <v>61</v>
      </c>
      <c r="U17" s="66" t="s">
        <v>63</v>
      </c>
      <c r="V17" s="61" t="s">
        <v>61</v>
      </c>
      <c r="W17" s="66" t="s">
        <v>63</v>
      </c>
      <c r="X17" s="61" t="s">
        <v>61</v>
      </c>
      <c r="Y17" s="66" t="s">
        <v>63</v>
      </c>
      <c r="Z17" s="61" t="s">
        <v>61</v>
      </c>
      <c r="AA17" s="66" t="s">
        <v>63</v>
      </c>
      <c r="AB17" s="61" t="s">
        <v>61</v>
      </c>
      <c r="AC17" s="66" t="s">
        <v>63</v>
      </c>
      <c r="AD17" s="61" t="s">
        <v>61</v>
      </c>
    </row>
    <row r="18" spans="1:30" ht="12.6" customHeight="1">
      <c r="A18" s="17">
        <v>1</v>
      </c>
      <c r="B18" s="67">
        <v>1</v>
      </c>
      <c r="C18" s="67">
        <v>2</v>
      </c>
      <c r="D18" s="67">
        <v>3</v>
      </c>
      <c r="E18" s="67">
        <v>4</v>
      </c>
      <c r="F18" s="67">
        <v>5</v>
      </c>
      <c r="G18" s="67">
        <v>6</v>
      </c>
      <c r="H18" s="67">
        <v>7</v>
      </c>
      <c r="I18" s="67">
        <v>8</v>
      </c>
      <c r="J18" s="67">
        <v>9</v>
      </c>
      <c r="K18" s="67">
        <v>10</v>
      </c>
      <c r="L18" s="67">
        <v>11</v>
      </c>
      <c r="M18" s="67">
        <v>12</v>
      </c>
      <c r="N18" s="67">
        <v>13</v>
      </c>
      <c r="O18" s="67">
        <v>14</v>
      </c>
      <c r="P18" s="67">
        <v>15</v>
      </c>
      <c r="Q18" s="67">
        <v>16</v>
      </c>
      <c r="R18" s="67">
        <v>17</v>
      </c>
      <c r="S18" s="67">
        <v>18</v>
      </c>
      <c r="T18" s="67">
        <v>19</v>
      </c>
      <c r="U18" s="67">
        <v>20</v>
      </c>
      <c r="V18" s="67">
        <v>21</v>
      </c>
      <c r="W18" s="67">
        <v>22</v>
      </c>
      <c r="X18" s="67">
        <v>23</v>
      </c>
      <c r="Y18" s="67">
        <v>24</v>
      </c>
      <c r="Z18" s="67">
        <v>25</v>
      </c>
      <c r="AA18" s="67">
        <v>26</v>
      </c>
      <c r="AB18" s="67">
        <v>27</v>
      </c>
      <c r="AC18" s="67">
        <v>28</v>
      </c>
      <c r="AD18" s="67">
        <v>29</v>
      </c>
    </row>
    <row r="19" spans="1:30" ht="14.4" customHeight="1">
      <c r="A19" s="21"/>
      <c r="B19" s="131" t="s">
        <v>108</v>
      </c>
      <c r="C19" s="129" t="s">
        <v>180</v>
      </c>
      <c r="D19" s="146"/>
      <c r="E19" s="97"/>
      <c r="F19" s="85"/>
      <c r="G19" s="85"/>
      <c r="H19" s="97"/>
      <c r="I19" s="85"/>
      <c r="J19" s="87"/>
      <c r="K19" s="85"/>
      <c r="L19" s="97"/>
      <c r="M19" s="85"/>
      <c r="N19" s="97"/>
      <c r="O19" s="85"/>
      <c r="P19" s="97"/>
      <c r="Q19" s="85"/>
      <c r="R19" s="97"/>
      <c r="S19" s="85"/>
      <c r="T19" s="146"/>
      <c r="U19" s="87"/>
      <c r="V19" s="85"/>
      <c r="W19" s="87"/>
      <c r="X19" s="85"/>
      <c r="Y19" s="87"/>
      <c r="Z19" s="85"/>
      <c r="AA19" s="87"/>
      <c r="AB19" s="85"/>
      <c r="AC19" s="87"/>
      <c r="AD19" s="85"/>
    </row>
    <row r="20" spans="1:30" ht="13.95" customHeight="1">
      <c r="A20" s="38" t="s">
        <v>67</v>
      </c>
      <c r="B20" s="165" t="s">
        <v>179</v>
      </c>
      <c r="C20" s="129"/>
      <c r="D20" s="146"/>
      <c r="E20" s="97"/>
      <c r="F20" s="85"/>
      <c r="G20" s="85"/>
      <c r="H20" s="97"/>
      <c r="I20" s="85"/>
      <c r="J20" s="87"/>
      <c r="K20" s="85"/>
      <c r="L20" s="97"/>
      <c r="M20" s="85"/>
      <c r="N20" s="97"/>
      <c r="O20" s="85"/>
      <c r="P20" s="97"/>
      <c r="Q20" s="85"/>
      <c r="R20" s="97"/>
      <c r="S20" s="85"/>
      <c r="T20" s="146"/>
      <c r="U20" s="87"/>
      <c r="V20" s="85"/>
      <c r="W20" s="87"/>
      <c r="X20" s="85"/>
      <c r="Y20" s="87"/>
      <c r="Z20" s="85"/>
      <c r="AA20" s="87"/>
      <c r="AB20" s="85"/>
      <c r="AC20" s="87"/>
      <c r="AD20" s="85"/>
    </row>
    <row r="21" spans="1:30" ht="14.4" customHeight="1">
      <c r="A21" s="34"/>
      <c r="B21" s="15">
        <v>1</v>
      </c>
      <c r="C21" s="15" t="s">
        <v>100</v>
      </c>
      <c r="D21" s="84">
        <f>F21+M21+S21</f>
        <v>195600</v>
      </c>
      <c r="E21" s="84">
        <v>0</v>
      </c>
      <c r="F21" s="85">
        <v>0</v>
      </c>
      <c r="G21" s="85">
        <v>0</v>
      </c>
      <c r="H21" s="84">
        <v>0</v>
      </c>
      <c r="I21" s="85">
        <v>0</v>
      </c>
      <c r="J21" s="84">
        <v>0</v>
      </c>
      <c r="K21" s="85">
        <v>0</v>
      </c>
      <c r="L21" s="84">
        <v>0</v>
      </c>
      <c r="M21" s="85">
        <v>0</v>
      </c>
      <c r="N21" s="84">
        <v>0</v>
      </c>
      <c r="O21" s="85">
        <v>0</v>
      </c>
      <c r="P21" s="84">
        <v>0</v>
      </c>
      <c r="Q21" s="85">
        <v>0</v>
      </c>
      <c r="R21" s="84">
        <v>120</v>
      </c>
      <c r="S21" s="85">
        <v>195600</v>
      </c>
      <c r="T21" s="84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0</v>
      </c>
      <c r="AC21" s="86">
        <v>0</v>
      </c>
      <c r="AD21" s="85">
        <v>0</v>
      </c>
    </row>
    <row r="22" spans="1:30" ht="12.6" customHeight="1">
      <c r="A22" s="119"/>
      <c r="B22" s="15">
        <v>2</v>
      </c>
      <c r="C22" s="15" t="s">
        <v>101</v>
      </c>
      <c r="D22" s="84">
        <f>F22+M22+S22</f>
        <v>439908</v>
      </c>
      <c r="E22" s="84">
        <v>112</v>
      </c>
      <c r="F22" s="85">
        <v>325808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70</v>
      </c>
      <c r="S22" s="85">
        <v>114100</v>
      </c>
      <c r="T22" s="84">
        <v>0</v>
      </c>
      <c r="U22" s="86">
        <v>0</v>
      </c>
      <c r="V22" s="85">
        <v>0</v>
      </c>
      <c r="W22" s="86">
        <v>0</v>
      </c>
      <c r="X22" s="85">
        <v>0</v>
      </c>
      <c r="Y22" s="86">
        <v>0</v>
      </c>
      <c r="Z22" s="85">
        <v>0</v>
      </c>
      <c r="AA22" s="86">
        <v>0</v>
      </c>
      <c r="AB22" s="85">
        <v>0</v>
      </c>
      <c r="AC22" s="86">
        <v>0</v>
      </c>
      <c r="AD22" s="85">
        <v>0</v>
      </c>
    </row>
    <row r="23" spans="1:30" ht="12" customHeight="1">
      <c r="A23" s="119"/>
      <c r="B23" s="15">
        <v>3</v>
      </c>
      <c r="C23" s="15" t="s">
        <v>102</v>
      </c>
      <c r="D23" s="84">
        <f>F23+M23+S23</f>
        <v>65200</v>
      </c>
      <c r="E23" s="84">
        <v>0</v>
      </c>
      <c r="F23" s="85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40</v>
      </c>
      <c r="S23" s="85">
        <v>65200</v>
      </c>
      <c r="T23" s="84">
        <v>0</v>
      </c>
      <c r="U23" s="86">
        <v>0</v>
      </c>
      <c r="V23" s="85">
        <v>0</v>
      </c>
      <c r="W23" s="86">
        <v>0</v>
      </c>
      <c r="X23" s="85">
        <v>0</v>
      </c>
      <c r="Y23" s="86">
        <v>0</v>
      </c>
      <c r="Z23" s="85">
        <v>0</v>
      </c>
      <c r="AA23" s="86">
        <v>0</v>
      </c>
      <c r="AB23" s="85">
        <v>0</v>
      </c>
      <c r="AC23" s="86">
        <v>0</v>
      </c>
      <c r="AD23" s="85">
        <v>0</v>
      </c>
    </row>
    <row r="24" spans="1:30" ht="14.4" customHeight="1">
      <c r="A24" s="119"/>
      <c r="B24" s="15">
        <v>4</v>
      </c>
      <c r="C24" s="15" t="s">
        <v>104</v>
      </c>
      <c r="D24" s="84">
        <f>F24+M24+S24</f>
        <v>0</v>
      </c>
      <c r="E24" s="84">
        <v>0</v>
      </c>
      <c r="F24" s="85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6">
        <v>0</v>
      </c>
      <c r="V24" s="85">
        <v>0</v>
      </c>
      <c r="W24" s="86">
        <v>0</v>
      </c>
      <c r="X24" s="85">
        <v>0</v>
      </c>
      <c r="Y24" s="86">
        <v>0</v>
      </c>
      <c r="Z24" s="85">
        <v>0</v>
      </c>
      <c r="AA24" s="86">
        <v>0</v>
      </c>
      <c r="AB24" s="85">
        <v>0</v>
      </c>
      <c r="AC24" s="86">
        <v>0</v>
      </c>
      <c r="AD24" s="85">
        <v>0</v>
      </c>
    </row>
    <row r="25" spans="1:30" ht="12.6" customHeight="1">
      <c r="B25" s="15" t="s">
        <v>81</v>
      </c>
      <c r="C25" s="15" t="s">
        <v>116</v>
      </c>
      <c r="D25" s="84">
        <f>D21+D22+D23+D24</f>
        <v>700708</v>
      </c>
      <c r="E25" s="84">
        <v>112</v>
      </c>
      <c r="F25" s="84">
        <f>F21+F22+F23+F24</f>
        <v>325808</v>
      </c>
      <c r="G25" s="85">
        <v>0</v>
      </c>
      <c r="H25" s="84">
        <v>0</v>
      </c>
      <c r="I25" s="85">
        <v>0</v>
      </c>
      <c r="J25" s="84">
        <v>0</v>
      </c>
      <c r="K25" s="85">
        <v>0</v>
      </c>
      <c r="L25" s="84">
        <v>0</v>
      </c>
      <c r="M25" s="84">
        <f>M21+M22+M23+M24</f>
        <v>0</v>
      </c>
      <c r="N25" s="84">
        <v>0</v>
      </c>
      <c r="O25" s="85">
        <v>0</v>
      </c>
      <c r="P25" s="84">
        <v>0</v>
      </c>
      <c r="Q25" s="85">
        <v>0</v>
      </c>
      <c r="R25" s="84">
        <v>230</v>
      </c>
      <c r="S25" s="84">
        <f>S21+S22+S23+S24</f>
        <v>374900</v>
      </c>
      <c r="T25" s="84">
        <v>0</v>
      </c>
      <c r="U25" s="86">
        <v>0</v>
      </c>
      <c r="V25" s="85">
        <v>0</v>
      </c>
      <c r="W25" s="86">
        <v>0</v>
      </c>
      <c r="X25" s="85">
        <v>0</v>
      </c>
      <c r="Y25" s="86">
        <v>0</v>
      </c>
      <c r="Z25" s="85">
        <v>0</v>
      </c>
      <c r="AA25" s="86">
        <v>0</v>
      </c>
      <c r="AB25" s="85">
        <v>0</v>
      </c>
      <c r="AC25" s="86">
        <v>0</v>
      </c>
      <c r="AD25" s="85">
        <v>0</v>
      </c>
    </row>
    <row r="26" spans="1:30" ht="13.2" customHeight="1">
      <c r="B26" s="131" t="s">
        <v>81</v>
      </c>
      <c r="C26" s="129" t="s">
        <v>181</v>
      </c>
      <c r="D26" s="146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146"/>
      <c r="U26" s="87"/>
      <c r="V26" s="85"/>
      <c r="W26" s="87"/>
      <c r="X26" s="85"/>
      <c r="Y26" s="87"/>
      <c r="Z26" s="85"/>
      <c r="AA26" s="87"/>
      <c r="AB26" s="85"/>
      <c r="AC26" s="87"/>
      <c r="AD26" s="85"/>
    </row>
    <row r="27" spans="1:30" ht="14.4" customHeight="1">
      <c r="B27" s="39" t="s">
        <v>150</v>
      </c>
      <c r="C27" s="129"/>
      <c r="D27" s="146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146"/>
      <c r="U27" s="87"/>
      <c r="V27" s="85"/>
      <c r="W27" s="87"/>
      <c r="X27" s="85"/>
      <c r="Y27" s="87"/>
      <c r="Z27" s="85"/>
      <c r="AA27" s="87"/>
      <c r="AB27" s="85"/>
      <c r="AC27" s="87"/>
      <c r="AD27" s="85"/>
    </row>
    <row r="28" spans="1:30" ht="15" customHeight="1">
      <c r="B28" s="15">
        <v>1</v>
      </c>
      <c r="C28" s="15" t="s">
        <v>131</v>
      </c>
      <c r="D28" s="84">
        <v>0</v>
      </c>
      <c r="E28" s="84">
        <v>0</v>
      </c>
      <c r="F28" s="85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6">
        <v>0</v>
      </c>
      <c r="V28" s="85">
        <v>0</v>
      </c>
      <c r="W28" s="86">
        <v>0</v>
      </c>
      <c r="X28" s="85">
        <v>0</v>
      </c>
      <c r="Y28" s="86">
        <v>0</v>
      </c>
      <c r="Z28" s="85">
        <v>0</v>
      </c>
      <c r="AA28" s="86">
        <v>0</v>
      </c>
      <c r="AB28" s="85">
        <v>0</v>
      </c>
      <c r="AC28" s="86">
        <v>0</v>
      </c>
      <c r="AD28" s="85">
        <v>0</v>
      </c>
    </row>
    <row r="29" spans="1:30" ht="15" customHeight="1">
      <c r="B29" s="15">
        <v>2</v>
      </c>
      <c r="C29" s="15" t="s">
        <v>182</v>
      </c>
      <c r="D29" s="84">
        <v>195600</v>
      </c>
      <c r="E29" s="84">
        <v>0</v>
      </c>
      <c r="F29" s="85">
        <v>0</v>
      </c>
      <c r="G29" s="85">
        <v>0</v>
      </c>
      <c r="H29" s="84">
        <v>0</v>
      </c>
      <c r="I29" s="85">
        <v>0</v>
      </c>
      <c r="J29" s="84">
        <v>0</v>
      </c>
      <c r="K29" s="85">
        <v>0</v>
      </c>
      <c r="L29" s="84">
        <v>0</v>
      </c>
      <c r="M29" s="85">
        <v>0</v>
      </c>
      <c r="N29" s="84">
        <v>0</v>
      </c>
      <c r="O29" s="85">
        <v>0</v>
      </c>
      <c r="P29" s="84">
        <v>0</v>
      </c>
      <c r="Q29" s="85">
        <v>0</v>
      </c>
      <c r="R29" s="84">
        <v>120</v>
      </c>
      <c r="S29" s="85">
        <v>195600</v>
      </c>
      <c r="T29" s="84">
        <v>0</v>
      </c>
      <c r="U29" s="86">
        <v>0</v>
      </c>
      <c r="V29" s="85">
        <v>0</v>
      </c>
      <c r="W29" s="86">
        <v>0</v>
      </c>
      <c r="X29" s="85">
        <v>0</v>
      </c>
      <c r="Y29" s="86">
        <v>0</v>
      </c>
      <c r="Z29" s="85">
        <v>0</v>
      </c>
      <c r="AA29" s="86">
        <v>0</v>
      </c>
      <c r="AB29" s="85">
        <v>0</v>
      </c>
      <c r="AC29" s="86">
        <v>0</v>
      </c>
      <c r="AD29" s="85">
        <v>0</v>
      </c>
    </row>
    <row r="30" spans="1:30" ht="13.95" customHeight="1">
      <c r="B30" s="15" t="s">
        <v>81</v>
      </c>
      <c r="C30" s="15" t="s">
        <v>144</v>
      </c>
      <c r="D30" s="84">
        <v>195600</v>
      </c>
      <c r="E30" s="84">
        <v>0</v>
      </c>
      <c r="F30" s="85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120</v>
      </c>
      <c r="S30" s="85">
        <v>195600</v>
      </c>
      <c r="T30" s="84">
        <v>0</v>
      </c>
      <c r="U30" s="86">
        <v>0</v>
      </c>
      <c r="V30" s="85">
        <v>0</v>
      </c>
      <c r="W30" s="86">
        <v>0</v>
      </c>
      <c r="X30" s="85">
        <v>0</v>
      </c>
      <c r="Y30" s="86">
        <v>0</v>
      </c>
      <c r="Z30" s="85">
        <v>0</v>
      </c>
      <c r="AA30" s="86">
        <v>0</v>
      </c>
      <c r="AB30" s="85">
        <v>0</v>
      </c>
      <c r="AC30" s="86">
        <v>0</v>
      </c>
      <c r="AD30" s="85">
        <v>0</v>
      </c>
    </row>
    <row r="31" spans="1:30" ht="13.2" customHeight="1">
      <c r="B31" s="15"/>
      <c r="C31" s="15" t="s">
        <v>145</v>
      </c>
      <c r="D31" s="84"/>
      <c r="E31" s="84"/>
      <c r="F31" s="85"/>
      <c r="G31" s="85"/>
      <c r="H31" s="84"/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84"/>
      <c r="U31" s="86"/>
      <c r="V31" s="85"/>
      <c r="W31" s="86"/>
      <c r="X31" s="85"/>
      <c r="Y31" s="86"/>
      <c r="Z31" s="85"/>
      <c r="AA31" s="86"/>
      <c r="AB31" s="85"/>
      <c r="AC31" s="86"/>
      <c r="AD31" s="85"/>
    </row>
    <row r="32" spans="1:30" ht="14.4" customHeight="1">
      <c r="B32" s="15"/>
      <c r="C32" s="15" t="s">
        <v>119</v>
      </c>
      <c r="D32" s="84"/>
      <c r="E32" s="84"/>
      <c r="F32" s="85"/>
      <c r="G32" s="85"/>
      <c r="H32" s="84"/>
      <c r="I32" s="85"/>
      <c r="J32" s="84"/>
      <c r="K32" s="85"/>
      <c r="L32" s="84"/>
      <c r="M32" s="85"/>
      <c r="N32" s="84"/>
      <c r="O32" s="85"/>
      <c r="P32" s="84"/>
      <c r="Q32" s="85"/>
      <c r="R32" s="84"/>
      <c r="S32" s="85"/>
      <c r="T32" s="84"/>
      <c r="U32" s="86"/>
      <c r="V32" s="85"/>
      <c r="W32" s="86"/>
      <c r="X32" s="85"/>
      <c r="Y32" s="86"/>
      <c r="Z32" s="85"/>
      <c r="AA32" s="86"/>
      <c r="AB32" s="85"/>
      <c r="AC32" s="86"/>
      <c r="AD32" s="85"/>
    </row>
    <row r="33" spans="2:35" ht="15" customHeight="1">
      <c r="B33" s="15">
        <v>1</v>
      </c>
      <c r="C33" s="15" t="s">
        <v>104</v>
      </c>
      <c r="D33" s="84">
        <f t="shared" ref="D33:D46" si="0">F33+M33+Q33+S33</f>
        <v>0</v>
      </c>
      <c r="E33" s="84">
        <v>0</v>
      </c>
      <c r="F33" s="85">
        <v>0</v>
      </c>
      <c r="G33" s="85">
        <v>0</v>
      </c>
      <c r="H33" s="84">
        <v>0</v>
      </c>
      <c r="I33" s="85">
        <v>0</v>
      </c>
      <c r="J33" s="84">
        <v>0</v>
      </c>
      <c r="K33" s="85">
        <v>0</v>
      </c>
      <c r="L33" s="84">
        <v>0</v>
      </c>
      <c r="M33" s="85">
        <v>0</v>
      </c>
      <c r="N33" s="84">
        <v>0</v>
      </c>
      <c r="O33" s="85">
        <v>0</v>
      </c>
      <c r="P33" s="84">
        <v>0</v>
      </c>
      <c r="Q33" s="85">
        <v>0</v>
      </c>
      <c r="R33" s="84">
        <v>0</v>
      </c>
      <c r="S33" s="85">
        <v>0</v>
      </c>
      <c r="T33" s="84">
        <v>0</v>
      </c>
      <c r="U33" s="86">
        <v>0</v>
      </c>
      <c r="V33" s="85">
        <v>0</v>
      </c>
      <c r="W33" s="86">
        <v>0</v>
      </c>
      <c r="X33" s="85">
        <v>0</v>
      </c>
      <c r="Y33" s="86">
        <v>0</v>
      </c>
      <c r="Z33" s="85">
        <v>0</v>
      </c>
      <c r="AA33" s="86">
        <v>0</v>
      </c>
      <c r="AB33" s="85">
        <v>0</v>
      </c>
      <c r="AC33" s="86">
        <v>0</v>
      </c>
      <c r="AD33" s="85">
        <v>0</v>
      </c>
    </row>
    <row r="34" spans="2:35" ht="12.6" customHeight="1">
      <c r="B34" s="15">
        <v>2</v>
      </c>
      <c r="C34" s="15" t="s">
        <v>129</v>
      </c>
      <c r="D34" s="84">
        <f t="shared" si="0"/>
        <v>704380</v>
      </c>
      <c r="E34" s="84">
        <v>0</v>
      </c>
      <c r="F34" s="85">
        <v>0</v>
      </c>
      <c r="G34" s="85">
        <v>0</v>
      </c>
      <c r="H34" s="84">
        <v>0</v>
      </c>
      <c r="I34" s="85">
        <v>0</v>
      </c>
      <c r="J34" s="84">
        <v>0</v>
      </c>
      <c r="K34" s="85">
        <v>0</v>
      </c>
      <c r="L34" s="84">
        <v>100</v>
      </c>
      <c r="M34" s="85">
        <v>239800</v>
      </c>
      <c r="N34" s="84">
        <v>0</v>
      </c>
      <c r="O34" s="85">
        <v>0</v>
      </c>
      <c r="P34" s="84">
        <v>60</v>
      </c>
      <c r="Q34" s="85">
        <v>171180</v>
      </c>
      <c r="R34" s="84">
        <v>180</v>
      </c>
      <c r="S34" s="85">
        <v>293400</v>
      </c>
      <c r="T34" s="84">
        <v>0</v>
      </c>
      <c r="U34" s="86">
        <v>0</v>
      </c>
      <c r="V34" s="85">
        <v>0</v>
      </c>
      <c r="W34" s="86">
        <v>0</v>
      </c>
      <c r="X34" s="85">
        <v>0</v>
      </c>
      <c r="Y34" s="86">
        <v>0</v>
      </c>
      <c r="Z34" s="85">
        <v>0</v>
      </c>
      <c r="AA34" s="86">
        <v>0</v>
      </c>
      <c r="AB34" s="85">
        <v>0</v>
      </c>
      <c r="AC34" s="86">
        <v>0</v>
      </c>
      <c r="AD34" s="85">
        <v>0</v>
      </c>
    </row>
    <row r="35" spans="2:35" ht="12" customHeight="1">
      <c r="B35" s="15">
        <v>3</v>
      </c>
      <c r="C35" s="15" t="s">
        <v>130</v>
      </c>
      <c r="D35" s="84">
        <f t="shared" si="0"/>
        <v>287674</v>
      </c>
      <c r="E35" s="84">
        <v>44</v>
      </c>
      <c r="F35" s="85">
        <v>127996</v>
      </c>
      <c r="G35" s="85">
        <v>0</v>
      </c>
      <c r="H35" s="84">
        <v>0</v>
      </c>
      <c r="I35" s="85">
        <v>0</v>
      </c>
      <c r="J35" s="84">
        <v>0</v>
      </c>
      <c r="K35" s="85">
        <v>0</v>
      </c>
      <c r="L35" s="84">
        <v>36</v>
      </c>
      <c r="M35" s="85">
        <v>86328</v>
      </c>
      <c r="N35" s="84">
        <v>0</v>
      </c>
      <c r="O35" s="85">
        <v>0</v>
      </c>
      <c r="P35" s="84">
        <v>0</v>
      </c>
      <c r="Q35" s="85">
        <v>0</v>
      </c>
      <c r="R35" s="84">
        <v>45</v>
      </c>
      <c r="S35" s="85">
        <v>73350</v>
      </c>
      <c r="T35" s="84">
        <v>0</v>
      </c>
      <c r="U35" s="86">
        <v>0</v>
      </c>
      <c r="V35" s="85">
        <v>0</v>
      </c>
      <c r="W35" s="86">
        <v>0</v>
      </c>
      <c r="X35" s="85">
        <v>0</v>
      </c>
      <c r="Y35" s="86">
        <v>0</v>
      </c>
      <c r="Z35" s="85">
        <v>0</v>
      </c>
      <c r="AA35" s="86">
        <v>0</v>
      </c>
      <c r="AB35" s="85">
        <v>0</v>
      </c>
      <c r="AC35" s="86">
        <v>0</v>
      </c>
      <c r="AD35" s="85">
        <v>0</v>
      </c>
    </row>
    <row r="36" spans="2:35" ht="13.95" customHeight="1">
      <c r="B36" s="15">
        <v>4</v>
      </c>
      <c r="C36" s="15" t="s">
        <v>131</v>
      </c>
      <c r="D36" s="84">
        <f t="shared" si="0"/>
        <v>662456</v>
      </c>
      <c r="E36" s="84">
        <v>54</v>
      </c>
      <c r="F36" s="85">
        <v>157086</v>
      </c>
      <c r="G36" s="85">
        <v>0</v>
      </c>
      <c r="H36" s="84">
        <v>0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0</v>
      </c>
      <c r="O36" s="85">
        <v>0</v>
      </c>
      <c r="P36" s="84">
        <v>140</v>
      </c>
      <c r="Q36" s="85">
        <v>399420</v>
      </c>
      <c r="R36" s="84">
        <v>65</v>
      </c>
      <c r="S36" s="85">
        <v>105950</v>
      </c>
      <c r="T36" s="84">
        <v>0</v>
      </c>
      <c r="U36" s="86">
        <v>0</v>
      </c>
      <c r="V36" s="85">
        <v>0</v>
      </c>
      <c r="W36" s="86">
        <v>0</v>
      </c>
      <c r="X36" s="85">
        <v>0</v>
      </c>
      <c r="Y36" s="86">
        <v>0</v>
      </c>
      <c r="Z36" s="85">
        <v>0</v>
      </c>
      <c r="AA36" s="86">
        <v>0</v>
      </c>
      <c r="AB36" s="85">
        <v>0</v>
      </c>
      <c r="AC36" s="86">
        <v>0</v>
      </c>
      <c r="AD36" s="85">
        <v>0</v>
      </c>
    </row>
    <row r="37" spans="2:35" ht="13.2" customHeight="1">
      <c r="B37" s="15">
        <v>5</v>
      </c>
      <c r="C37" s="15" t="s">
        <v>147</v>
      </c>
      <c r="D37" s="84">
        <f t="shared" si="0"/>
        <v>0</v>
      </c>
      <c r="E37" s="84">
        <v>0</v>
      </c>
      <c r="F37" s="85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6">
        <v>0</v>
      </c>
      <c r="V37" s="85">
        <v>0</v>
      </c>
      <c r="W37" s="86">
        <v>0</v>
      </c>
      <c r="X37" s="85">
        <v>0</v>
      </c>
      <c r="Y37" s="86">
        <v>0</v>
      </c>
      <c r="Z37" s="85">
        <v>0</v>
      </c>
      <c r="AA37" s="86">
        <v>0</v>
      </c>
      <c r="AB37" s="85">
        <v>0</v>
      </c>
      <c r="AC37" s="86">
        <v>0</v>
      </c>
      <c r="AD37" s="85">
        <v>0</v>
      </c>
    </row>
    <row r="38" spans="2:35" ht="13.95" customHeight="1">
      <c r="B38" s="15">
        <v>6</v>
      </c>
      <c r="C38" s="15" t="s">
        <v>151</v>
      </c>
      <c r="D38" s="84">
        <f t="shared" si="0"/>
        <v>136944</v>
      </c>
      <c r="E38" s="84">
        <v>0</v>
      </c>
      <c r="F38" s="85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48</v>
      </c>
      <c r="Q38" s="85">
        <v>136944</v>
      </c>
      <c r="R38" s="84">
        <v>0</v>
      </c>
      <c r="S38" s="85">
        <v>0</v>
      </c>
      <c r="T38" s="84">
        <v>0</v>
      </c>
      <c r="U38" s="86">
        <v>0</v>
      </c>
      <c r="V38" s="85">
        <v>0</v>
      </c>
      <c r="W38" s="86">
        <v>0</v>
      </c>
      <c r="X38" s="85">
        <v>0</v>
      </c>
      <c r="Y38" s="86">
        <v>0</v>
      </c>
      <c r="Z38" s="85">
        <v>0</v>
      </c>
      <c r="AA38" s="86">
        <v>0</v>
      </c>
      <c r="AB38" s="85">
        <v>0</v>
      </c>
      <c r="AC38" s="86">
        <v>0</v>
      </c>
      <c r="AD38" s="85">
        <v>0</v>
      </c>
    </row>
    <row r="39" spans="2:35" ht="11.4" customHeight="1">
      <c r="B39" s="15">
        <v>7</v>
      </c>
      <c r="C39" s="15" t="s">
        <v>134</v>
      </c>
      <c r="D39" s="84">
        <f t="shared" si="0"/>
        <v>0</v>
      </c>
      <c r="E39" s="84">
        <v>0</v>
      </c>
      <c r="F39" s="85">
        <v>0</v>
      </c>
      <c r="G39" s="85">
        <v>0</v>
      </c>
      <c r="H39" s="84">
        <v>0</v>
      </c>
      <c r="I39" s="85">
        <v>0</v>
      </c>
      <c r="J39" s="84">
        <v>0</v>
      </c>
      <c r="K39" s="85">
        <v>0</v>
      </c>
      <c r="L39" s="84">
        <v>0</v>
      </c>
      <c r="M39" s="85">
        <v>0</v>
      </c>
      <c r="N39" s="84">
        <v>0</v>
      </c>
      <c r="O39" s="85">
        <v>0</v>
      </c>
      <c r="P39" s="84">
        <v>0</v>
      </c>
      <c r="Q39" s="85">
        <v>0</v>
      </c>
      <c r="R39" s="84">
        <v>0</v>
      </c>
      <c r="S39" s="85">
        <v>0</v>
      </c>
      <c r="T39" s="84">
        <v>0</v>
      </c>
      <c r="U39" s="86">
        <v>0</v>
      </c>
      <c r="V39" s="85">
        <v>0</v>
      </c>
      <c r="W39" s="86">
        <v>0</v>
      </c>
      <c r="X39" s="85">
        <v>0</v>
      </c>
      <c r="Y39" s="86">
        <v>0</v>
      </c>
      <c r="Z39" s="85">
        <v>0</v>
      </c>
      <c r="AA39" s="86">
        <v>0</v>
      </c>
      <c r="AB39" s="85">
        <v>0</v>
      </c>
      <c r="AC39" s="86">
        <v>0</v>
      </c>
      <c r="AD39" s="85">
        <v>0</v>
      </c>
    </row>
    <row r="40" spans="2:35" ht="13.95" customHeight="1">
      <c r="B40" s="15">
        <v>8</v>
      </c>
      <c r="C40" s="15" t="s">
        <v>135</v>
      </c>
      <c r="D40" s="84">
        <f t="shared" si="0"/>
        <v>159678</v>
      </c>
      <c r="E40" s="84">
        <v>0</v>
      </c>
      <c r="F40" s="85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36</v>
      </c>
      <c r="M40" s="85">
        <v>86328</v>
      </c>
      <c r="N40" s="84">
        <v>0</v>
      </c>
      <c r="O40" s="85">
        <v>0</v>
      </c>
      <c r="P40" s="84">
        <v>0</v>
      </c>
      <c r="Q40" s="85">
        <v>0</v>
      </c>
      <c r="R40" s="84">
        <v>45</v>
      </c>
      <c r="S40" s="85">
        <v>73350</v>
      </c>
      <c r="T40" s="84">
        <v>0</v>
      </c>
      <c r="U40" s="86">
        <v>0</v>
      </c>
      <c r="V40" s="85">
        <v>0</v>
      </c>
      <c r="W40" s="86">
        <v>0</v>
      </c>
      <c r="X40" s="85">
        <v>0</v>
      </c>
      <c r="Y40" s="86">
        <v>0</v>
      </c>
      <c r="Z40" s="85">
        <v>0</v>
      </c>
      <c r="AA40" s="86">
        <v>0</v>
      </c>
      <c r="AB40" s="85">
        <v>0</v>
      </c>
      <c r="AC40" s="86">
        <v>0</v>
      </c>
      <c r="AD40" s="85">
        <v>0</v>
      </c>
    </row>
    <row r="41" spans="2:35" ht="13.95" customHeight="1">
      <c r="B41" s="15">
        <v>9</v>
      </c>
      <c r="C41" s="15" t="s">
        <v>136</v>
      </c>
      <c r="D41" s="84">
        <f t="shared" si="0"/>
        <v>0</v>
      </c>
      <c r="E41" s="84">
        <v>0</v>
      </c>
      <c r="F41" s="85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0</v>
      </c>
      <c r="O41" s="85">
        <v>0</v>
      </c>
      <c r="P41" s="84">
        <v>0</v>
      </c>
      <c r="Q41" s="85">
        <v>0</v>
      </c>
      <c r="R41" s="84">
        <v>0</v>
      </c>
      <c r="S41" s="85">
        <v>0</v>
      </c>
      <c r="T41" s="84">
        <v>0</v>
      </c>
      <c r="U41" s="86">
        <v>0</v>
      </c>
      <c r="V41" s="85">
        <v>0</v>
      </c>
      <c r="W41" s="86">
        <v>0</v>
      </c>
      <c r="X41" s="85">
        <v>0</v>
      </c>
      <c r="Y41" s="86">
        <v>0</v>
      </c>
      <c r="Z41" s="85">
        <v>0</v>
      </c>
      <c r="AA41" s="86">
        <v>0</v>
      </c>
      <c r="AB41" s="85">
        <v>0</v>
      </c>
      <c r="AC41" s="86">
        <v>0</v>
      </c>
      <c r="AD41" s="85">
        <v>0</v>
      </c>
    </row>
    <row r="42" spans="2:35" ht="13.95" customHeight="1">
      <c r="B42" s="15">
        <v>10</v>
      </c>
      <c r="C42" s="15" t="s">
        <v>137</v>
      </c>
      <c r="D42" s="84">
        <f t="shared" si="0"/>
        <v>0</v>
      </c>
      <c r="E42" s="84">
        <v>0</v>
      </c>
      <c r="F42" s="85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0</v>
      </c>
      <c r="M42" s="85">
        <v>0</v>
      </c>
      <c r="N42" s="84">
        <v>0</v>
      </c>
      <c r="O42" s="85">
        <v>0</v>
      </c>
      <c r="P42" s="84">
        <v>0</v>
      </c>
      <c r="Q42" s="85">
        <v>0</v>
      </c>
      <c r="R42" s="84">
        <v>0</v>
      </c>
      <c r="S42" s="85">
        <v>0</v>
      </c>
      <c r="T42" s="84">
        <v>0</v>
      </c>
      <c r="U42" s="86">
        <v>0</v>
      </c>
      <c r="V42" s="85">
        <v>0</v>
      </c>
      <c r="W42" s="86">
        <v>0</v>
      </c>
      <c r="X42" s="85">
        <v>0</v>
      </c>
      <c r="Y42" s="86">
        <v>0</v>
      </c>
      <c r="Z42" s="85">
        <v>0</v>
      </c>
      <c r="AA42" s="86">
        <v>0</v>
      </c>
      <c r="AB42" s="85">
        <v>0</v>
      </c>
      <c r="AC42" s="86">
        <v>0</v>
      </c>
      <c r="AD42" s="85">
        <v>0</v>
      </c>
    </row>
    <row r="43" spans="2:35" ht="14.4" customHeight="1">
      <c r="B43" s="15">
        <v>11</v>
      </c>
      <c r="C43" s="15" t="s">
        <v>141</v>
      </c>
      <c r="D43" s="84">
        <f t="shared" si="0"/>
        <v>0</v>
      </c>
      <c r="E43" s="84">
        <v>0</v>
      </c>
      <c r="F43" s="85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6">
        <v>0</v>
      </c>
      <c r="V43" s="85">
        <v>0</v>
      </c>
      <c r="W43" s="86">
        <v>0</v>
      </c>
      <c r="X43" s="85">
        <v>0</v>
      </c>
      <c r="Y43" s="86">
        <v>0</v>
      </c>
      <c r="Z43" s="85">
        <v>0</v>
      </c>
      <c r="AA43" s="86">
        <v>0</v>
      </c>
      <c r="AB43" s="85">
        <v>0</v>
      </c>
      <c r="AC43" s="86">
        <v>0</v>
      </c>
      <c r="AD43" s="85">
        <v>0</v>
      </c>
    </row>
    <row r="44" spans="2:35" ht="12.6" customHeight="1">
      <c r="B44" s="15">
        <v>12</v>
      </c>
      <c r="C44" s="15" t="s">
        <v>152</v>
      </c>
      <c r="D44" s="84">
        <f t="shared" si="0"/>
        <v>632140</v>
      </c>
      <c r="E44" s="84">
        <v>80</v>
      </c>
      <c r="F44" s="85">
        <v>232720</v>
      </c>
      <c r="G44" s="85">
        <v>0</v>
      </c>
      <c r="H44" s="84">
        <v>0</v>
      </c>
      <c r="I44" s="85">
        <v>0</v>
      </c>
      <c r="J44" s="84">
        <v>0</v>
      </c>
      <c r="K44" s="85">
        <v>0</v>
      </c>
      <c r="L44" s="84">
        <v>0</v>
      </c>
      <c r="M44" s="85">
        <v>0</v>
      </c>
      <c r="N44" s="84">
        <v>0</v>
      </c>
      <c r="O44" s="85">
        <v>0</v>
      </c>
      <c r="P44" s="84">
        <v>140</v>
      </c>
      <c r="Q44" s="85">
        <v>399420</v>
      </c>
      <c r="R44" s="84">
        <v>0</v>
      </c>
      <c r="S44" s="85">
        <v>0</v>
      </c>
      <c r="T44" s="84">
        <v>0</v>
      </c>
      <c r="U44" s="86">
        <v>0</v>
      </c>
      <c r="V44" s="85">
        <v>0</v>
      </c>
      <c r="W44" s="86">
        <v>0</v>
      </c>
      <c r="X44" s="85">
        <v>0</v>
      </c>
      <c r="Y44" s="86">
        <v>0</v>
      </c>
      <c r="Z44" s="85">
        <v>0</v>
      </c>
      <c r="AA44" s="86">
        <v>0</v>
      </c>
      <c r="AB44" s="85">
        <v>0</v>
      </c>
      <c r="AC44" s="86">
        <v>0</v>
      </c>
      <c r="AD44" s="85">
        <v>0</v>
      </c>
    </row>
    <row r="45" spans="2:35" ht="12.6" customHeight="1">
      <c r="B45" s="192">
        <v>13</v>
      </c>
      <c r="C45" s="15" t="s">
        <v>101</v>
      </c>
      <c r="D45" s="84">
        <f t="shared" si="0"/>
        <v>365184</v>
      </c>
      <c r="E45" s="84">
        <v>0</v>
      </c>
      <c r="F45" s="85">
        <v>0</v>
      </c>
      <c r="G45" s="85">
        <v>0</v>
      </c>
      <c r="H45" s="84">
        <v>0</v>
      </c>
      <c r="I45" s="85">
        <v>0</v>
      </c>
      <c r="J45" s="84">
        <v>0</v>
      </c>
      <c r="K45" s="85">
        <v>0</v>
      </c>
      <c r="L45" s="84">
        <v>0</v>
      </c>
      <c r="M45" s="85">
        <v>0</v>
      </c>
      <c r="N45" s="84">
        <v>0</v>
      </c>
      <c r="O45" s="85">
        <v>0</v>
      </c>
      <c r="P45" s="84">
        <v>128</v>
      </c>
      <c r="Q45" s="85">
        <v>365184</v>
      </c>
      <c r="R45" s="84">
        <v>0</v>
      </c>
      <c r="S45" s="85">
        <v>0</v>
      </c>
      <c r="T45" s="84">
        <v>0</v>
      </c>
      <c r="U45" s="86">
        <v>0</v>
      </c>
      <c r="V45" s="85">
        <v>0</v>
      </c>
      <c r="W45" s="86">
        <v>0</v>
      </c>
      <c r="X45" s="85">
        <v>0</v>
      </c>
      <c r="Y45" s="86">
        <v>0</v>
      </c>
      <c r="Z45" s="85">
        <v>0</v>
      </c>
      <c r="AA45" s="86">
        <v>0</v>
      </c>
      <c r="AB45" s="85">
        <v>0</v>
      </c>
      <c r="AC45" s="86">
        <v>0</v>
      </c>
      <c r="AD45" s="85">
        <v>0</v>
      </c>
    </row>
    <row r="46" spans="2:35" ht="12.6" customHeight="1">
      <c r="B46" s="192">
        <v>14</v>
      </c>
      <c r="C46" s="201" t="s">
        <v>183</v>
      </c>
      <c r="D46" s="84">
        <f t="shared" si="0"/>
        <v>311740</v>
      </c>
      <c r="E46" s="84">
        <v>0</v>
      </c>
      <c r="F46" s="85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130</v>
      </c>
      <c r="M46" s="85">
        <v>311740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6">
        <v>0</v>
      </c>
      <c r="V46" s="85">
        <v>0</v>
      </c>
      <c r="W46" s="86">
        <v>0</v>
      </c>
      <c r="X46" s="85">
        <v>0</v>
      </c>
      <c r="Y46" s="86">
        <v>0</v>
      </c>
      <c r="Z46" s="85">
        <v>0</v>
      </c>
      <c r="AA46" s="86">
        <v>0</v>
      </c>
      <c r="AB46" s="85">
        <v>0</v>
      </c>
      <c r="AC46" s="86">
        <v>0</v>
      </c>
      <c r="AD46" s="85">
        <v>0</v>
      </c>
    </row>
    <row r="47" spans="2:35" s="82" customFormat="1" ht="18.600000000000001" customHeight="1">
      <c r="B47" s="166" t="s">
        <v>177</v>
      </c>
      <c r="C47" s="196" t="s">
        <v>139</v>
      </c>
      <c r="D47" s="146">
        <f>D33+D34+D35+D36+D37+D38+D39+D40+D41+D42+D43+D44+D45+D46</f>
        <v>3260196</v>
      </c>
      <c r="E47" s="146">
        <f>E35+E36+E44</f>
        <v>178</v>
      </c>
      <c r="F47" s="146">
        <f>F33+F34+F35+F36+F37+F38+F39+F40+F41+F42+F43+F44+F45+F46</f>
        <v>517802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302</v>
      </c>
      <c r="M47" s="146">
        <f>M33+M34+M35+M36+M37+M38+M39+M40+M41+M42+M43+M44+M45+M46</f>
        <v>724196</v>
      </c>
      <c r="N47" s="146">
        <v>0</v>
      </c>
      <c r="O47" s="146">
        <v>0</v>
      </c>
      <c r="P47" s="146">
        <f>P34+P36+P38+P44+P45</f>
        <v>516</v>
      </c>
      <c r="Q47" s="146">
        <f>Q33+Q34+Q35+Q36+Q37+Q38+Q39+Q40+Q41+Q42+Q43+Q44+Q45+Q46</f>
        <v>1472148</v>
      </c>
      <c r="R47" s="146">
        <v>375</v>
      </c>
      <c r="S47" s="146">
        <f>S33+S34+S35+S36+S37+S38+S39+S40+S41+S42+S43+S44+S45+S46</f>
        <v>546050</v>
      </c>
      <c r="T47" s="146">
        <v>0</v>
      </c>
      <c r="U47" s="152">
        <v>0</v>
      </c>
      <c r="V47" s="146">
        <v>0</v>
      </c>
      <c r="W47" s="152">
        <v>0</v>
      </c>
      <c r="X47" s="146">
        <v>0</v>
      </c>
      <c r="Y47" s="152">
        <v>0</v>
      </c>
      <c r="Z47" s="146">
        <v>0</v>
      </c>
      <c r="AA47" s="152">
        <v>0</v>
      </c>
      <c r="AB47" s="146">
        <v>0</v>
      </c>
      <c r="AC47" s="152">
        <v>0</v>
      </c>
      <c r="AD47" s="146">
        <v>0</v>
      </c>
      <c r="AE47" s="148"/>
      <c r="AF47" s="148"/>
      <c r="AG47" s="148"/>
      <c r="AH47" s="148"/>
      <c r="AI47" s="148"/>
    </row>
    <row r="48" spans="2:35" ht="14.4" customHeight="1">
      <c r="B48" s="166"/>
      <c r="C48" s="167" t="s">
        <v>149</v>
      </c>
      <c r="D48" s="161">
        <f>D25+D30+D47</f>
        <v>4156504</v>
      </c>
      <c r="E48" s="146">
        <v>290</v>
      </c>
      <c r="F48" s="161">
        <f>F25+F30+F47</f>
        <v>843610</v>
      </c>
      <c r="G48" s="150">
        <v>0</v>
      </c>
      <c r="H48" s="85">
        <v>0</v>
      </c>
      <c r="I48" s="97">
        <v>0</v>
      </c>
      <c r="J48" s="85">
        <v>0</v>
      </c>
      <c r="K48" s="97">
        <v>0</v>
      </c>
      <c r="L48" s="85">
        <v>302</v>
      </c>
      <c r="M48" s="161">
        <f>M25+M30+M47</f>
        <v>724196</v>
      </c>
      <c r="N48" s="85">
        <v>0</v>
      </c>
      <c r="O48" s="150">
        <v>0</v>
      </c>
      <c r="P48" s="85">
        <v>468</v>
      </c>
      <c r="Q48" s="161">
        <f>Q25+Q30+Q47</f>
        <v>1472148</v>
      </c>
      <c r="R48" s="146">
        <v>725</v>
      </c>
      <c r="S48" s="161">
        <f>S25+S30+S47</f>
        <v>1116550</v>
      </c>
      <c r="T48" s="85">
        <v>0</v>
      </c>
      <c r="U48" s="146">
        <v>0</v>
      </c>
      <c r="V48" s="146">
        <v>0</v>
      </c>
      <c r="W48" s="146">
        <v>0</v>
      </c>
      <c r="X48" s="146">
        <v>0</v>
      </c>
      <c r="Y48" s="146">
        <v>0</v>
      </c>
      <c r="Z48" s="146">
        <v>0</v>
      </c>
      <c r="AA48" s="146">
        <v>0</v>
      </c>
      <c r="AB48" s="146">
        <v>0</v>
      </c>
      <c r="AC48" s="152">
        <v>0</v>
      </c>
      <c r="AD48" s="146">
        <v>0</v>
      </c>
      <c r="AE48" s="153"/>
      <c r="AF48" s="153"/>
      <c r="AG48" s="153"/>
      <c r="AH48" s="153"/>
      <c r="AI48" s="153"/>
    </row>
    <row r="49" spans="2:35" ht="14.4" customHeight="1">
      <c r="B49" s="174"/>
      <c r="C49" s="174"/>
      <c r="D49" s="175"/>
      <c r="E49" s="176"/>
      <c r="F49" s="176"/>
      <c r="G49" s="177"/>
      <c r="H49" s="178"/>
      <c r="I49" s="179"/>
      <c r="J49" s="178"/>
      <c r="K49" s="179"/>
      <c r="L49" s="178"/>
      <c r="M49" s="178"/>
      <c r="N49" s="178"/>
      <c r="O49" s="177"/>
      <c r="P49" s="178"/>
      <c r="Q49" s="180"/>
      <c r="R49" s="176"/>
      <c r="S49" s="179"/>
      <c r="T49" s="178"/>
      <c r="U49" s="176"/>
      <c r="V49" s="176"/>
      <c r="W49" s="176"/>
      <c r="X49" s="176"/>
      <c r="Y49" s="176"/>
      <c r="Z49" s="176"/>
      <c r="AA49" s="176"/>
      <c r="AB49" s="176"/>
      <c r="AC49" s="181"/>
      <c r="AD49" s="176"/>
      <c r="AE49" s="153"/>
      <c r="AF49" s="153"/>
      <c r="AG49" s="153"/>
      <c r="AH49" s="153"/>
      <c r="AI49" s="153"/>
    </row>
    <row r="50" spans="2:35" ht="14.4" customHeight="1">
      <c r="B50" s="174"/>
      <c r="C50" s="174"/>
      <c r="D50" s="175"/>
      <c r="E50" s="176"/>
      <c r="F50" s="176"/>
      <c r="G50" s="177"/>
      <c r="H50" s="178"/>
      <c r="I50" s="179"/>
      <c r="J50" s="178"/>
      <c r="K50" s="179"/>
      <c r="L50" s="178"/>
      <c r="M50" s="178"/>
      <c r="N50" s="178"/>
      <c r="O50" s="177"/>
      <c r="P50" s="178"/>
      <c r="Q50" s="180"/>
      <c r="R50" s="176"/>
      <c r="S50" s="179"/>
      <c r="T50" s="178"/>
      <c r="U50" s="176"/>
      <c r="V50" s="176"/>
      <c r="W50" s="176"/>
      <c r="X50" s="176"/>
      <c r="Y50" s="176"/>
      <c r="Z50" s="176"/>
      <c r="AA50" s="176"/>
      <c r="AB50" s="176"/>
      <c r="AC50" s="181"/>
      <c r="AD50" s="176"/>
      <c r="AE50" s="153"/>
      <c r="AF50" s="153"/>
      <c r="AG50" s="153"/>
      <c r="AH50" s="153"/>
      <c r="AI50" s="153"/>
    </row>
    <row r="51" spans="2:35">
      <c r="C51" s="112" t="s">
        <v>164</v>
      </c>
      <c r="D51" s="112"/>
      <c r="E51" s="112"/>
      <c r="F51" s="112"/>
      <c r="G51" s="112"/>
      <c r="H51" s="112"/>
      <c r="I51" s="112"/>
      <c r="J51" s="112"/>
      <c r="P51" t="s">
        <v>165</v>
      </c>
    </row>
    <row r="52" spans="2:35" ht="18">
      <c r="C52" s="76" t="s">
        <v>81</v>
      </c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94" t="s">
        <v>81</v>
      </c>
      <c r="Q52" s="94" t="s">
        <v>169</v>
      </c>
    </row>
    <row r="53" spans="2:35" ht="18">
      <c r="C53" s="76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</row>
    <row r="54" spans="2:35" ht="18">
      <c r="C54" s="76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</row>
    <row r="55" spans="2:35" ht="18">
      <c r="C55" s="76"/>
      <c r="M55" s="75"/>
    </row>
  </sheetData>
  <mergeCells count="23">
    <mergeCell ref="A14:A17"/>
    <mergeCell ref="B12:AD12"/>
    <mergeCell ref="H15:K15"/>
    <mergeCell ref="L15:M16"/>
    <mergeCell ref="B14:B17"/>
    <mergeCell ref="C14:C17"/>
    <mergeCell ref="D14:D16"/>
    <mergeCell ref="AA15:AB16"/>
    <mergeCell ref="AC15:AD16"/>
    <mergeCell ref="H16:I16"/>
    <mergeCell ref="J16:K16"/>
    <mergeCell ref="B13:AD13"/>
    <mergeCell ref="N15:O16"/>
    <mergeCell ref="P15:Q16"/>
    <mergeCell ref="R15:S16"/>
    <mergeCell ref="U15:V16"/>
    <mergeCell ref="T14:T16"/>
    <mergeCell ref="U14:AD14"/>
    <mergeCell ref="E15:F16"/>
    <mergeCell ref="G15:G16"/>
    <mergeCell ref="W15:X16"/>
    <mergeCell ref="Y15:Z16"/>
    <mergeCell ref="E14:S14"/>
  </mergeCells>
  <pageMargins left="0.78740157480314965" right="0.78740157480314965" top="1.1811023622047243" bottom="0.39370078740157483" header="0.31496062992125984" footer="0.31496062992125984"/>
  <pageSetup paperSize="9" scale="5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7"/>
  <sheetViews>
    <sheetView topLeftCell="C25" zoomScale="75" zoomScaleNormal="75" workbookViewId="0">
      <selection activeCell="E33" sqref="E33"/>
    </sheetView>
  </sheetViews>
  <sheetFormatPr defaultRowHeight="14.4"/>
  <cols>
    <col min="1" max="1" width="3.109375" hidden="1" customWidth="1"/>
    <col min="2" max="2" width="0" hidden="1" customWidth="1"/>
    <col min="3" max="3" width="5.44140625" customWidth="1"/>
    <col min="4" max="4" width="45.5546875" customWidth="1"/>
    <col min="5" max="5" width="12.88671875" customWidth="1"/>
    <col min="6" max="6" width="12.109375" customWidth="1"/>
    <col min="7" max="7" width="14" customWidth="1"/>
    <col min="8" max="8" width="12.6640625" customWidth="1"/>
    <col min="9" max="9" width="11.88671875" customWidth="1"/>
    <col min="10" max="10" width="16.6640625" customWidth="1"/>
    <col min="11" max="11" width="14.44140625" customWidth="1"/>
    <col min="12" max="12" width="12.109375" customWidth="1"/>
    <col min="13" max="13" width="13.33203125" customWidth="1"/>
    <col min="14" max="14" width="13.109375" customWidth="1"/>
    <col min="15" max="15" width="11.5546875" customWidth="1"/>
    <col min="16" max="16" width="14" customWidth="1"/>
    <col min="17" max="17" width="13.33203125" customWidth="1"/>
    <col min="18" max="18" width="12.33203125" customWidth="1"/>
    <col min="19" max="19" width="14" customWidth="1"/>
    <col min="20" max="20" width="12.33203125" customWidth="1"/>
    <col min="21" max="21" width="11.5546875" customWidth="1"/>
    <col min="22" max="22" width="11.88671875" customWidth="1"/>
    <col min="23" max="23" width="10.88671875" customWidth="1"/>
    <col min="24" max="24" width="10.44140625" customWidth="1"/>
    <col min="25" max="25" width="10.88671875" customWidth="1"/>
    <col min="26" max="26" width="13.33203125" customWidth="1"/>
    <col min="27" max="27" width="12.6640625" customWidth="1"/>
    <col min="28" max="28" width="13.33203125" customWidth="1"/>
    <col min="29" max="29" width="12.6640625" customWidth="1"/>
    <col min="30" max="30" width="12.33203125" bestFit="1" customWidth="1"/>
  </cols>
  <sheetData>
    <row r="1" spans="1:54" s="5" customFormat="1" ht="13.2">
      <c r="A1" s="1"/>
      <c r="B1" s="1"/>
      <c r="C1" s="1"/>
      <c r="D1" s="1"/>
      <c r="E1" s="1"/>
      <c r="F1" s="3"/>
      <c r="G1" s="3"/>
      <c r="H1" s="3"/>
      <c r="I1" s="4"/>
      <c r="J1" s="4"/>
      <c r="K1" s="4"/>
      <c r="L1" s="4"/>
      <c r="M1" s="4"/>
      <c r="N1" s="3"/>
      <c r="O1" s="4"/>
      <c r="P1" s="4"/>
      <c r="Q1" s="99"/>
      <c r="R1" s="99"/>
      <c r="S1" s="99"/>
      <c r="T1" s="99"/>
      <c r="U1" s="99"/>
      <c r="V1" s="99"/>
      <c r="W1" s="99"/>
      <c r="X1" s="99"/>
      <c r="Y1" s="99"/>
      <c r="AB1" s="99"/>
      <c r="AC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</row>
    <row r="2" spans="1:54" s="5" customFormat="1" ht="13.2">
      <c r="A2" s="1"/>
      <c r="B2" s="1"/>
      <c r="C2" s="1"/>
      <c r="D2" s="1"/>
      <c r="E2" s="1"/>
      <c r="F2" s="3"/>
      <c r="G2" s="3"/>
      <c r="H2" s="3"/>
      <c r="I2" s="4"/>
      <c r="J2" s="4"/>
      <c r="K2" s="4"/>
      <c r="L2" s="4"/>
      <c r="M2" s="4"/>
      <c r="N2" s="3"/>
      <c r="O2" s="4"/>
      <c r="P2" s="4"/>
      <c r="Q2" s="99"/>
      <c r="R2" s="99"/>
      <c r="S2" s="99"/>
      <c r="T2" s="99"/>
      <c r="U2" s="99"/>
      <c r="V2" s="99"/>
      <c r="W2" s="99"/>
      <c r="X2" s="99"/>
      <c r="Y2" s="99"/>
      <c r="AB2" s="99"/>
      <c r="AC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4" s="5" customFormat="1" ht="13.2">
      <c r="A3" s="1"/>
      <c r="B3" s="1"/>
      <c r="C3" s="1"/>
      <c r="D3" s="1"/>
      <c r="E3" s="1"/>
      <c r="F3" s="3"/>
      <c r="G3" s="3"/>
      <c r="H3" s="3"/>
      <c r="I3" s="4"/>
      <c r="J3" s="4"/>
      <c r="K3" s="4"/>
      <c r="L3" s="4"/>
      <c r="M3" s="4"/>
      <c r="N3" s="3"/>
      <c r="O3" s="4"/>
      <c r="P3" s="4"/>
      <c r="Q3" s="99"/>
      <c r="R3" s="99"/>
      <c r="S3" s="99"/>
      <c r="T3" s="99"/>
      <c r="U3" s="99"/>
      <c r="V3" s="99"/>
      <c r="W3" s="99"/>
      <c r="X3" s="99"/>
      <c r="Y3" s="99"/>
      <c r="AB3" s="99"/>
      <c r="AC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5" customFormat="1" ht="13.2">
      <c r="A4" s="1"/>
      <c r="B4" s="1"/>
      <c r="C4" s="1"/>
      <c r="D4" s="1"/>
      <c r="E4" s="1"/>
      <c r="F4" s="3"/>
      <c r="G4" s="3"/>
      <c r="H4" s="3"/>
      <c r="I4" s="4"/>
      <c r="J4" s="4"/>
      <c r="K4" s="4"/>
      <c r="L4" s="4"/>
      <c r="M4" s="4"/>
      <c r="N4" s="3"/>
      <c r="O4" s="4"/>
      <c r="P4" s="4"/>
      <c r="Q4" s="99"/>
      <c r="R4" s="99"/>
      <c r="S4" s="99"/>
      <c r="T4" s="99"/>
      <c r="U4" s="99"/>
      <c r="V4" s="99"/>
      <c r="W4" s="99"/>
      <c r="X4" s="99"/>
      <c r="Y4" s="99"/>
      <c r="AB4" s="99"/>
      <c r="AC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s="5" customFormat="1" ht="13.2">
      <c r="A5" s="1"/>
      <c r="B5" s="1"/>
      <c r="C5" s="1"/>
      <c r="D5" s="1"/>
      <c r="E5" s="1"/>
      <c r="F5" s="3"/>
      <c r="G5" s="3"/>
      <c r="H5" s="3"/>
      <c r="I5" s="4"/>
      <c r="J5" s="4"/>
      <c r="K5" s="4"/>
      <c r="L5" s="4"/>
      <c r="M5" s="4"/>
      <c r="N5" s="3"/>
      <c r="O5" s="4"/>
      <c r="P5" s="4"/>
      <c r="Q5" s="99"/>
      <c r="R5" s="99"/>
      <c r="S5" s="99"/>
      <c r="T5" s="99"/>
      <c r="U5" s="99"/>
      <c r="V5" s="99"/>
      <c r="W5" s="99"/>
      <c r="X5" s="99"/>
      <c r="Y5" s="99"/>
      <c r="AB5" s="99"/>
      <c r="AC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s="5" customFormat="1" ht="13.2">
      <c r="A6" s="1"/>
      <c r="B6" s="1"/>
      <c r="C6" s="1"/>
      <c r="D6" s="1"/>
      <c r="E6" s="1"/>
      <c r="F6" s="3"/>
      <c r="G6" s="3"/>
      <c r="H6" s="3"/>
      <c r="I6" s="4"/>
      <c r="J6" s="4"/>
      <c r="K6" s="4"/>
      <c r="L6" s="4"/>
      <c r="M6" s="4"/>
      <c r="N6" s="3"/>
      <c r="O6" s="4"/>
      <c r="P6" s="4"/>
      <c r="Q6" s="92"/>
      <c r="R6" s="92"/>
      <c r="S6" s="92"/>
      <c r="T6" s="92"/>
      <c r="U6" s="92"/>
      <c r="V6" s="92"/>
      <c r="W6" s="92"/>
      <c r="X6" s="92"/>
      <c r="Y6" s="92"/>
      <c r="AB6" s="92"/>
      <c r="AC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>
      <c r="A7" s="1"/>
      <c r="B7" s="5"/>
      <c r="C7" s="5"/>
      <c r="D7" s="6"/>
      <c r="E7" s="7"/>
      <c r="F7" s="8"/>
      <c r="G7" s="8"/>
      <c r="H7" s="7"/>
      <c r="I7" s="9"/>
      <c r="J7" s="9"/>
      <c r="K7" s="7"/>
      <c r="L7" s="9"/>
      <c r="M7" s="9"/>
      <c r="N7" s="7"/>
      <c r="O7" s="9"/>
      <c r="P7" s="9"/>
      <c r="Q7" s="7"/>
      <c r="R7" s="8"/>
      <c r="S7" s="8"/>
      <c r="T7" s="99"/>
      <c r="U7" s="99"/>
      <c r="V7" s="99"/>
      <c r="W7" s="99"/>
      <c r="X7" s="99"/>
      <c r="Y7" s="99"/>
      <c r="AB7" s="99"/>
      <c r="AC7" s="99"/>
    </row>
    <row r="8" spans="1:54" hidden="1">
      <c r="A8" s="1"/>
      <c r="B8" s="5"/>
      <c r="C8" s="5"/>
      <c r="D8" s="6"/>
      <c r="E8" s="7"/>
      <c r="F8" s="8"/>
      <c r="G8" s="8"/>
      <c r="H8" s="7"/>
      <c r="I8" s="9"/>
      <c r="J8" s="9"/>
      <c r="K8" s="7"/>
      <c r="L8" s="9"/>
      <c r="M8" s="9"/>
      <c r="N8" s="7"/>
      <c r="O8" s="9"/>
      <c r="P8" s="9"/>
      <c r="Q8" s="7"/>
      <c r="R8" s="8"/>
      <c r="S8" s="8"/>
      <c r="T8" s="7"/>
      <c r="U8" s="9"/>
      <c r="V8" s="9"/>
      <c r="W8" s="7"/>
      <c r="X8" s="9"/>
      <c r="Y8" s="9"/>
      <c r="Z8" s="7"/>
      <c r="AA8" s="7"/>
      <c r="AB8" s="7"/>
      <c r="AC8" s="7"/>
    </row>
    <row r="9" spans="1:54" hidden="1">
      <c r="A9" s="1"/>
      <c r="B9" s="5"/>
      <c r="C9" s="5"/>
      <c r="D9" s="6"/>
      <c r="E9" s="7"/>
      <c r="F9" s="8"/>
      <c r="G9" s="8"/>
      <c r="H9" s="7"/>
      <c r="I9" s="9"/>
      <c r="J9" s="9"/>
      <c r="K9" s="7"/>
      <c r="L9" s="9"/>
      <c r="M9" s="9"/>
      <c r="N9" s="7"/>
      <c r="O9" s="9"/>
      <c r="P9" s="9"/>
      <c r="Q9" s="7"/>
      <c r="R9" s="8"/>
      <c r="S9" s="8"/>
      <c r="T9" s="7"/>
      <c r="U9" s="9"/>
      <c r="V9" s="9"/>
      <c r="W9" s="7"/>
      <c r="X9" s="9"/>
      <c r="Y9" s="9"/>
      <c r="Z9" s="7"/>
      <c r="AA9" s="7"/>
      <c r="AB9" s="7"/>
      <c r="AC9" s="7"/>
    </row>
    <row r="10" spans="1:54" ht="17.399999999999999" hidden="1">
      <c r="A10" s="80" t="s">
        <v>0</v>
      </c>
      <c r="B10" s="5"/>
      <c r="C10" s="5"/>
      <c r="D10" s="6"/>
      <c r="E10" s="7"/>
      <c r="F10" s="8"/>
      <c r="G10" s="8"/>
      <c r="H10" s="7"/>
      <c r="I10" s="9"/>
      <c r="J10" s="9"/>
      <c r="K10" s="7"/>
      <c r="L10" s="9"/>
      <c r="M10" s="9"/>
      <c r="N10" s="7"/>
      <c r="O10" s="9"/>
      <c r="P10" s="9"/>
      <c r="Q10" s="7"/>
      <c r="R10" s="8"/>
      <c r="S10" s="8"/>
      <c r="T10" s="7"/>
      <c r="U10" s="9"/>
      <c r="V10" s="9"/>
      <c r="W10" s="7"/>
      <c r="X10" s="9"/>
      <c r="Y10" s="9"/>
      <c r="Z10" s="7"/>
      <c r="AA10" s="7"/>
      <c r="AB10" s="7"/>
      <c r="AC10" s="7"/>
    </row>
    <row r="11" spans="1:54" ht="18.75" hidden="1" customHeight="1">
      <c r="A11" s="45" t="s">
        <v>1</v>
      </c>
      <c r="B11" s="5"/>
      <c r="C11" s="5"/>
      <c r="D11" s="6"/>
      <c r="E11" s="7"/>
      <c r="F11" s="8"/>
      <c r="G11" s="8"/>
      <c r="H11" s="7"/>
      <c r="I11" s="9"/>
      <c r="J11" s="9"/>
      <c r="K11" s="7"/>
      <c r="L11" s="9"/>
      <c r="M11" s="9"/>
      <c r="N11" s="7"/>
      <c r="O11" s="9"/>
      <c r="P11" s="9"/>
      <c r="Q11" s="7"/>
      <c r="R11" s="8"/>
      <c r="S11" s="8"/>
      <c r="T11" s="7"/>
      <c r="U11" s="9"/>
      <c r="V11" s="9"/>
      <c r="W11" s="7"/>
      <c r="X11" s="9"/>
      <c r="Y11" s="9"/>
      <c r="Z11" s="7"/>
      <c r="AA11" s="7"/>
      <c r="AB11" s="7"/>
      <c r="AC11" s="7"/>
    </row>
    <row r="12" spans="1:54" ht="17.399999999999999">
      <c r="A12" s="31" t="s">
        <v>2</v>
      </c>
      <c r="B12" s="233" t="s">
        <v>89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</row>
    <row r="13" spans="1:54" ht="17.399999999999999">
      <c r="A13" s="116" t="s">
        <v>5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</row>
    <row r="14" spans="1:54" ht="24.75" customHeight="1">
      <c r="A14" s="214" t="s">
        <v>8</v>
      </c>
      <c r="B14" s="246" t="s">
        <v>8</v>
      </c>
      <c r="C14" s="246" t="s">
        <v>9</v>
      </c>
      <c r="D14" s="230" t="s">
        <v>10</v>
      </c>
      <c r="E14" s="235" t="s">
        <v>87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 t="s">
        <v>22</v>
      </c>
      <c r="V14" s="235"/>
      <c r="W14" s="235"/>
      <c r="X14" s="235"/>
      <c r="Y14" s="235"/>
      <c r="Z14" s="235"/>
      <c r="AA14" s="235"/>
      <c r="AB14" s="235"/>
      <c r="AC14" s="235"/>
    </row>
    <row r="15" spans="1:54" ht="44.25" customHeight="1">
      <c r="A15" s="215"/>
      <c r="B15" s="227"/>
      <c r="C15" s="227"/>
      <c r="D15" s="231"/>
      <c r="E15" s="236"/>
      <c r="F15" s="273" t="s">
        <v>33</v>
      </c>
      <c r="G15" s="274"/>
      <c r="H15" s="275"/>
      <c r="I15" s="273" t="s">
        <v>34</v>
      </c>
      <c r="J15" s="274"/>
      <c r="K15" s="275"/>
      <c r="L15" s="273" t="s">
        <v>35</v>
      </c>
      <c r="M15" s="274"/>
      <c r="N15" s="275"/>
      <c r="O15" s="273" t="s">
        <v>36</v>
      </c>
      <c r="P15" s="274"/>
      <c r="Q15" s="275"/>
      <c r="R15" s="273" t="s">
        <v>37</v>
      </c>
      <c r="S15" s="274"/>
      <c r="T15" s="275"/>
      <c r="U15" s="242" t="s">
        <v>38</v>
      </c>
      <c r="V15" s="276"/>
      <c r="W15" s="243"/>
      <c r="X15" s="273" t="s">
        <v>39</v>
      </c>
      <c r="Y15" s="274"/>
      <c r="Z15" s="275"/>
      <c r="AA15" s="236" t="s">
        <v>71</v>
      </c>
      <c r="AB15" s="236"/>
      <c r="AC15" s="236"/>
    </row>
    <row r="16" spans="1:54" ht="92.4" customHeight="1">
      <c r="A16" s="215"/>
      <c r="B16" s="227"/>
      <c r="C16" s="227"/>
      <c r="D16" s="231"/>
      <c r="E16" s="236"/>
      <c r="F16" s="117" t="s">
        <v>86</v>
      </c>
      <c r="G16" s="117" t="s">
        <v>84</v>
      </c>
      <c r="H16" s="117" t="s">
        <v>83</v>
      </c>
      <c r="I16" s="117" t="s">
        <v>86</v>
      </c>
      <c r="J16" s="117" t="s">
        <v>84</v>
      </c>
      <c r="K16" s="117" t="s">
        <v>83</v>
      </c>
      <c r="L16" s="117" t="s">
        <v>86</v>
      </c>
      <c r="M16" s="117" t="s">
        <v>84</v>
      </c>
      <c r="N16" s="117" t="s">
        <v>83</v>
      </c>
      <c r="O16" s="117" t="s">
        <v>86</v>
      </c>
      <c r="P16" s="117" t="s">
        <v>84</v>
      </c>
      <c r="Q16" s="117" t="s">
        <v>83</v>
      </c>
      <c r="R16" s="117" t="s">
        <v>86</v>
      </c>
      <c r="S16" s="117" t="s">
        <v>84</v>
      </c>
      <c r="T16" s="117" t="s">
        <v>83</v>
      </c>
      <c r="U16" s="117" t="s">
        <v>86</v>
      </c>
      <c r="V16" s="117" t="s">
        <v>84</v>
      </c>
      <c r="W16" s="117" t="s">
        <v>83</v>
      </c>
      <c r="X16" s="117" t="s">
        <v>86</v>
      </c>
      <c r="Y16" s="117" t="s">
        <v>84</v>
      </c>
      <c r="Z16" s="117" t="s">
        <v>83</v>
      </c>
      <c r="AA16" s="117" t="s">
        <v>86</v>
      </c>
      <c r="AB16" s="117" t="s">
        <v>84</v>
      </c>
      <c r="AC16" s="117" t="s">
        <v>83</v>
      </c>
    </row>
    <row r="17" spans="1:30" ht="20.25" customHeight="1">
      <c r="A17" s="215"/>
      <c r="B17" s="228"/>
      <c r="C17" s="228"/>
      <c r="D17" s="231"/>
      <c r="E17" s="117" t="s">
        <v>61</v>
      </c>
      <c r="F17" s="117" t="s">
        <v>61</v>
      </c>
      <c r="G17" s="117" t="s">
        <v>61</v>
      </c>
      <c r="H17" s="117" t="s">
        <v>61</v>
      </c>
      <c r="I17" s="117" t="s">
        <v>61</v>
      </c>
      <c r="J17" s="117" t="s">
        <v>61</v>
      </c>
      <c r="K17" s="117" t="s">
        <v>61</v>
      </c>
      <c r="L17" s="117" t="s">
        <v>61</v>
      </c>
      <c r="M17" s="117" t="s">
        <v>61</v>
      </c>
      <c r="N17" s="117" t="s">
        <v>61</v>
      </c>
      <c r="O17" s="117" t="s">
        <v>61</v>
      </c>
      <c r="P17" s="117" t="s">
        <v>61</v>
      </c>
      <c r="Q17" s="117" t="s">
        <v>61</v>
      </c>
      <c r="R17" s="117" t="s">
        <v>61</v>
      </c>
      <c r="S17" s="117" t="s">
        <v>61</v>
      </c>
      <c r="T17" s="117" t="s">
        <v>61</v>
      </c>
      <c r="U17" s="117" t="s">
        <v>61</v>
      </c>
      <c r="V17" s="117" t="s">
        <v>61</v>
      </c>
      <c r="W17" s="117" t="s">
        <v>61</v>
      </c>
      <c r="X17" s="117" t="s">
        <v>61</v>
      </c>
      <c r="Y17" s="117" t="s">
        <v>61</v>
      </c>
      <c r="Z17" s="117" t="s">
        <v>61</v>
      </c>
      <c r="AA17" s="117" t="s">
        <v>61</v>
      </c>
      <c r="AB17" s="117" t="s">
        <v>61</v>
      </c>
      <c r="AC17" s="117" t="s">
        <v>61</v>
      </c>
    </row>
    <row r="18" spans="1:30">
      <c r="A18" s="17">
        <v>1</v>
      </c>
      <c r="B18" s="18">
        <v>1</v>
      </c>
      <c r="C18" s="18">
        <v>1</v>
      </c>
      <c r="D18" s="18">
        <v>2</v>
      </c>
      <c r="E18" s="18">
        <v>3</v>
      </c>
      <c r="F18" s="18">
        <v>4</v>
      </c>
      <c r="G18" s="18">
        <v>5</v>
      </c>
      <c r="H18" s="18">
        <v>6</v>
      </c>
      <c r="I18" s="18">
        <v>7</v>
      </c>
      <c r="J18" s="18">
        <v>8</v>
      </c>
      <c r="K18" s="18">
        <v>9</v>
      </c>
      <c r="L18" s="18">
        <v>10</v>
      </c>
      <c r="M18" s="18">
        <v>11</v>
      </c>
      <c r="N18" s="18">
        <v>12</v>
      </c>
      <c r="O18" s="18">
        <v>13</v>
      </c>
      <c r="P18" s="18">
        <v>14</v>
      </c>
      <c r="Q18" s="18">
        <v>15</v>
      </c>
      <c r="R18" s="18">
        <v>16</v>
      </c>
      <c r="S18" s="18">
        <v>17</v>
      </c>
      <c r="T18" s="18">
        <v>18</v>
      </c>
      <c r="U18" s="18">
        <v>19</v>
      </c>
      <c r="V18" s="18">
        <v>20</v>
      </c>
      <c r="W18" s="18">
        <v>21</v>
      </c>
      <c r="X18" s="18">
        <v>22</v>
      </c>
      <c r="Y18" s="18">
        <v>23</v>
      </c>
      <c r="Z18" s="18">
        <v>24</v>
      </c>
      <c r="AA18" s="18">
        <v>25</v>
      </c>
      <c r="AB18" s="18">
        <v>26</v>
      </c>
      <c r="AC18" s="18">
        <v>27</v>
      </c>
    </row>
    <row r="19" spans="1:30" ht="18" customHeight="1">
      <c r="A19" s="21"/>
      <c r="B19" s="21"/>
      <c r="C19" s="131" t="s">
        <v>110</v>
      </c>
      <c r="D19" s="129" t="s">
        <v>153</v>
      </c>
      <c r="E19" s="29"/>
      <c r="F19" s="143"/>
      <c r="G19" s="143"/>
      <c r="H19" s="27"/>
      <c r="I19" s="60"/>
      <c r="J19" s="60"/>
      <c r="K19" s="27"/>
      <c r="L19" s="60"/>
      <c r="M19" s="60"/>
      <c r="N19" s="27"/>
      <c r="O19" s="60"/>
      <c r="P19" s="60"/>
      <c r="Q19" s="27"/>
      <c r="R19" s="143"/>
      <c r="S19" s="143"/>
      <c r="T19" s="27"/>
      <c r="U19" s="142"/>
      <c r="V19" s="142"/>
      <c r="W19" s="29"/>
      <c r="X19" s="60"/>
      <c r="Y19" s="60"/>
      <c r="Z19" s="27"/>
      <c r="AA19" s="27"/>
      <c r="AB19" s="27"/>
      <c r="AC19" s="27"/>
    </row>
    <row r="20" spans="1:30" ht="18" customHeight="1">
      <c r="A20" s="114" t="s">
        <v>67</v>
      </c>
      <c r="B20" s="114" t="s">
        <v>67</v>
      </c>
      <c r="C20" s="39" t="s">
        <v>111</v>
      </c>
      <c r="D20" s="129"/>
      <c r="E20" s="29"/>
      <c r="F20" s="143"/>
      <c r="G20" s="143"/>
      <c r="H20" s="27"/>
      <c r="I20" s="60"/>
      <c r="J20" s="60"/>
      <c r="K20" s="27"/>
      <c r="L20" s="60"/>
      <c r="M20" s="60"/>
      <c r="N20" s="27"/>
      <c r="O20" s="60"/>
      <c r="P20" s="60"/>
      <c r="Q20" s="27"/>
      <c r="R20" s="143"/>
      <c r="S20" s="143"/>
      <c r="T20" s="27"/>
      <c r="U20" s="142"/>
      <c r="V20" s="142"/>
      <c r="W20" s="29"/>
      <c r="X20" s="60"/>
      <c r="Y20" s="60"/>
      <c r="Z20" s="27"/>
      <c r="AA20" s="27"/>
      <c r="AB20" s="27"/>
      <c r="AC20" s="27"/>
    </row>
    <row r="21" spans="1:30" ht="18" customHeight="1">
      <c r="A21" s="34"/>
      <c r="B21" s="34"/>
      <c r="C21" s="15">
        <v>1</v>
      </c>
      <c r="D21" s="15" t="s">
        <v>100</v>
      </c>
      <c r="E21" s="24">
        <f t="shared" ref="E21:E24" si="0">SUM(F21:AC21)</f>
        <v>0</v>
      </c>
      <c r="F21" s="158">
        <v>0</v>
      </c>
      <c r="G21" s="158">
        <v>0</v>
      </c>
      <c r="H21" s="24">
        <v>0</v>
      </c>
      <c r="I21" s="24">
        <v>0</v>
      </c>
      <c r="J21" s="24">
        <v>0</v>
      </c>
      <c r="K21" s="27">
        <v>0</v>
      </c>
      <c r="L21" s="24">
        <v>0</v>
      </c>
      <c r="M21" s="24">
        <v>0</v>
      </c>
      <c r="N21" s="27">
        <v>0</v>
      </c>
      <c r="O21" s="24">
        <v>0</v>
      </c>
      <c r="P21" s="24">
        <v>0</v>
      </c>
      <c r="Q21" s="27">
        <v>0</v>
      </c>
      <c r="R21" s="24">
        <v>0</v>
      </c>
      <c r="S21" s="24">
        <v>0</v>
      </c>
      <c r="T21" s="27">
        <v>0</v>
      </c>
      <c r="U21" s="24">
        <v>0</v>
      </c>
      <c r="V21" s="24">
        <v>0</v>
      </c>
      <c r="W21" s="27">
        <v>0</v>
      </c>
      <c r="X21" s="24">
        <v>0</v>
      </c>
      <c r="Y21" s="24">
        <v>0</v>
      </c>
      <c r="Z21" s="27">
        <v>0</v>
      </c>
      <c r="AA21" s="27">
        <v>0</v>
      </c>
      <c r="AB21" s="27">
        <v>0</v>
      </c>
      <c r="AC21" s="27">
        <v>0</v>
      </c>
    </row>
    <row r="22" spans="1:30" ht="18" customHeight="1">
      <c r="A22" s="119"/>
      <c r="B22" s="119"/>
      <c r="C22" s="15">
        <v>2</v>
      </c>
      <c r="D22" s="15" t="s">
        <v>101</v>
      </c>
      <c r="E22" s="24">
        <f t="shared" si="0"/>
        <v>0</v>
      </c>
      <c r="F22" s="158">
        <v>0</v>
      </c>
      <c r="G22" s="158">
        <v>0</v>
      </c>
      <c r="H22" s="24">
        <v>0</v>
      </c>
      <c r="I22" s="24">
        <v>0</v>
      </c>
      <c r="J22" s="24">
        <v>0</v>
      </c>
      <c r="K22" s="27">
        <v>0</v>
      </c>
      <c r="L22" s="24">
        <v>0</v>
      </c>
      <c r="M22" s="24">
        <v>0</v>
      </c>
      <c r="N22" s="27">
        <v>0</v>
      </c>
      <c r="O22" s="24">
        <v>0</v>
      </c>
      <c r="P22" s="24">
        <v>0</v>
      </c>
      <c r="Q22" s="27">
        <v>0</v>
      </c>
      <c r="R22" s="24">
        <v>0</v>
      </c>
      <c r="S22" s="24">
        <v>0</v>
      </c>
      <c r="T22" s="27">
        <v>0</v>
      </c>
      <c r="U22" s="24">
        <v>0</v>
      </c>
      <c r="V22" s="24">
        <v>0</v>
      </c>
      <c r="W22" s="27">
        <v>0</v>
      </c>
      <c r="X22" s="24">
        <v>0</v>
      </c>
      <c r="Y22" s="24">
        <v>0</v>
      </c>
      <c r="Z22" s="27">
        <v>0</v>
      </c>
      <c r="AA22" s="27">
        <v>0</v>
      </c>
      <c r="AB22" s="27">
        <v>0</v>
      </c>
      <c r="AC22" s="27">
        <v>0</v>
      </c>
    </row>
    <row r="23" spans="1:30" ht="18" customHeight="1">
      <c r="A23" s="119"/>
      <c r="B23" s="119"/>
      <c r="C23" s="15">
        <v>3</v>
      </c>
      <c r="D23" s="15" t="s">
        <v>102</v>
      </c>
      <c r="E23" s="24">
        <f t="shared" si="0"/>
        <v>23204.02</v>
      </c>
      <c r="F23" s="158">
        <v>0</v>
      </c>
      <c r="G23" s="158">
        <v>0</v>
      </c>
      <c r="H23" s="24">
        <v>0</v>
      </c>
      <c r="I23" s="24">
        <v>0</v>
      </c>
      <c r="J23" s="24">
        <v>0</v>
      </c>
      <c r="K23" s="27">
        <v>0</v>
      </c>
      <c r="L23" s="24">
        <v>0</v>
      </c>
      <c r="M23" s="24">
        <v>0</v>
      </c>
      <c r="N23" s="27">
        <v>0</v>
      </c>
      <c r="O23" s="24">
        <v>23204.02</v>
      </c>
      <c r="P23" s="24">
        <v>0</v>
      </c>
      <c r="Q23" s="27">
        <v>0</v>
      </c>
      <c r="R23" s="24">
        <v>0</v>
      </c>
      <c r="S23" s="24">
        <v>0</v>
      </c>
      <c r="T23" s="27">
        <v>0</v>
      </c>
      <c r="U23" s="24">
        <v>0</v>
      </c>
      <c r="V23" s="24">
        <v>0</v>
      </c>
      <c r="W23" s="27">
        <v>0</v>
      </c>
      <c r="X23" s="24">
        <v>0</v>
      </c>
      <c r="Y23" s="24">
        <v>0</v>
      </c>
      <c r="Z23" s="27">
        <v>0</v>
      </c>
      <c r="AA23" s="27">
        <v>0</v>
      </c>
      <c r="AB23" s="27">
        <v>0</v>
      </c>
      <c r="AC23" s="27">
        <v>0</v>
      </c>
    </row>
    <row r="24" spans="1:30" ht="18" customHeight="1">
      <c r="A24" s="119"/>
      <c r="B24" s="119"/>
      <c r="C24" s="15">
        <v>4</v>
      </c>
      <c r="D24" s="15" t="s">
        <v>104</v>
      </c>
      <c r="E24" s="24">
        <f t="shared" si="0"/>
        <v>24372.37</v>
      </c>
      <c r="F24" s="158">
        <v>0</v>
      </c>
      <c r="G24" s="158">
        <v>0</v>
      </c>
      <c r="H24" s="24">
        <v>0</v>
      </c>
      <c r="I24" s="24">
        <v>24372.37</v>
      </c>
      <c r="J24" s="24">
        <v>0</v>
      </c>
      <c r="K24" s="27">
        <v>0</v>
      </c>
      <c r="L24" s="24">
        <v>0</v>
      </c>
      <c r="M24" s="24">
        <v>0</v>
      </c>
      <c r="N24" s="27">
        <v>0</v>
      </c>
      <c r="O24" s="24">
        <v>0</v>
      </c>
      <c r="P24" s="24">
        <v>0</v>
      </c>
      <c r="Q24" s="27">
        <v>0</v>
      </c>
      <c r="R24" s="24">
        <v>0</v>
      </c>
      <c r="S24" s="24">
        <v>0</v>
      </c>
      <c r="T24" s="27">
        <v>0</v>
      </c>
      <c r="U24" s="24">
        <v>0</v>
      </c>
      <c r="V24" s="24">
        <v>0</v>
      </c>
      <c r="W24" s="27">
        <v>0</v>
      </c>
      <c r="X24" s="24">
        <v>0</v>
      </c>
      <c r="Y24" s="24">
        <v>0</v>
      </c>
      <c r="Z24" s="27">
        <v>0</v>
      </c>
      <c r="AA24" s="27">
        <v>0</v>
      </c>
      <c r="AB24" s="27">
        <v>0</v>
      </c>
      <c r="AC24" s="27">
        <v>0</v>
      </c>
    </row>
    <row r="25" spans="1:30" ht="18" customHeight="1">
      <c r="C25" s="15" t="s">
        <v>81</v>
      </c>
      <c r="D25" s="15" t="s">
        <v>116</v>
      </c>
      <c r="E25" s="24">
        <f>E21+E22+E23+E24</f>
        <v>47576.39</v>
      </c>
      <c r="F25" s="24">
        <f t="shared" ref="F25:AC25" si="1">SUM(F21:F24)</f>
        <v>0</v>
      </c>
      <c r="G25" s="24">
        <f t="shared" si="1"/>
        <v>0</v>
      </c>
      <c r="H25" s="24">
        <f t="shared" si="1"/>
        <v>0</v>
      </c>
      <c r="I25" s="24">
        <f t="shared" si="1"/>
        <v>24372.37</v>
      </c>
      <c r="J25" s="24">
        <f t="shared" si="1"/>
        <v>0</v>
      </c>
      <c r="K25" s="24">
        <f t="shared" si="1"/>
        <v>0</v>
      </c>
      <c r="L25" s="24">
        <f t="shared" si="1"/>
        <v>0</v>
      </c>
      <c r="M25" s="24">
        <f t="shared" si="1"/>
        <v>0</v>
      </c>
      <c r="N25" s="24">
        <f t="shared" si="1"/>
        <v>0</v>
      </c>
      <c r="O25" s="24">
        <f t="shared" si="1"/>
        <v>23204.02</v>
      </c>
      <c r="P25" s="24">
        <f t="shared" si="1"/>
        <v>0</v>
      </c>
      <c r="Q25" s="24">
        <f t="shared" si="1"/>
        <v>0</v>
      </c>
      <c r="R25" s="24">
        <f t="shared" si="1"/>
        <v>0</v>
      </c>
      <c r="S25" s="24">
        <f t="shared" si="1"/>
        <v>0</v>
      </c>
      <c r="T25" s="24">
        <f t="shared" si="1"/>
        <v>0</v>
      </c>
      <c r="U25" s="24">
        <f t="shared" si="1"/>
        <v>0</v>
      </c>
      <c r="V25" s="24">
        <f t="shared" si="1"/>
        <v>0</v>
      </c>
      <c r="W25" s="24">
        <f t="shared" si="1"/>
        <v>0</v>
      </c>
      <c r="X25" s="24">
        <f t="shared" si="1"/>
        <v>0</v>
      </c>
      <c r="Y25" s="24">
        <f t="shared" si="1"/>
        <v>0</v>
      </c>
      <c r="Z25" s="24">
        <f t="shared" si="1"/>
        <v>0</v>
      </c>
      <c r="AA25" s="24">
        <f t="shared" si="1"/>
        <v>0</v>
      </c>
      <c r="AB25" s="24">
        <f t="shared" si="1"/>
        <v>0</v>
      </c>
      <c r="AC25" s="24">
        <f t="shared" si="1"/>
        <v>0</v>
      </c>
    </row>
    <row r="26" spans="1:30" s="82" customFormat="1" ht="22.2" customHeight="1">
      <c r="C26" s="39" t="s">
        <v>81</v>
      </c>
      <c r="D26" s="130" t="s">
        <v>154</v>
      </c>
      <c r="E26" s="30"/>
      <c r="F26" s="159"/>
      <c r="G26" s="159"/>
      <c r="H26" s="30"/>
      <c r="I26" s="30" t="s">
        <v>81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30" ht="18" customHeight="1">
      <c r="C27" s="131" t="s">
        <v>155</v>
      </c>
      <c r="D27" s="129" t="s">
        <v>109</v>
      </c>
      <c r="E27" s="29"/>
      <c r="F27" s="160"/>
      <c r="G27" s="160"/>
      <c r="H27" s="27"/>
      <c r="I27" s="27"/>
      <c r="J27" s="27"/>
      <c r="K27" s="27"/>
      <c r="L27" s="27"/>
      <c r="M27" s="27"/>
      <c r="N27" s="27"/>
      <c r="O27" s="60"/>
      <c r="P27" s="27"/>
      <c r="Q27" s="27"/>
      <c r="R27" s="27"/>
      <c r="S27" s="27"/>
      <c r="T27" s="27"/>
      <c r="U27" s="29"/>
      <c r="V27" s="29"/>
      <c r="W27" s="29"/>
      <c r="X27" s="27"/>
      <c r="Y27" s="27"/>
      <c r="Z27" s="27"/>
      <c r="AA27" s="27"/>
      <c r="AB27" s="27"/>
      <c r="AC27" s="27"/>
    </row>
    <row r="28" spans="1:30" ht="18" customHeight="1">
      <c r="C28" s="15">
        <v>1</v>
      </c>
      <c r="D28" s="15" t="s">
        <v>131</v>
      </c>
      <c r="E28" s="24">
        <f>SUM(F28:V28)</f>
        <v>36373.919999999998</v>
      </c>
      <c r="F28" s="158">
        <v>0</v>
      </c>
      <c r="G28" s="158">
        <v>0</v>
      </c>
      <c r="H28" s="24">
        <v>0</v>
      </c>
      <c r="I28" s="24">
        <v>36373.919999999998</v>
      </c>
      <c r="J28" s="24">
        <v>0</v>
      </c>
      <c r="K28" s="27">
        <v>0</v>
      </c>
      <c r="L28" s="24">
        <v>0</v>
      </c>
      <c r="M28" s="24">
        <v>0</v>
      </c>
      <c r="N28" s="27">
        <v>0</v>
      </c>
      <c r="O28" s="24">
        <v>0</v>
      </c>
      <c r="P28" s="24">
        <v>0</v>
      </c>
      <c r="Q28" s="27">
        <v>0</v>
      </c>
      <c r="R28" s="24">
        <v>0</v>
      </c>
      <c r="S28" s="24">
        <v>0</v>
      </c>
      <c r="T28" s="27">
        <v>0</v>
      </c>
      <c r="U28" s="24">
        <v>0</v>
      </c>
      <c r="V28" s="24">
        <v>0</v>
      </c>
      <c r="W28" s="27">
        <v>0</v>
      </c>
      <c r="X28" s="24">
        <v>0</v>
      </c>
      <c r="Y28" s="24">
        <v>0</v>
      </c>
      <c r="Z28" s="27">
        <v>0</v>
      </c>
      <c r="AA28" s="27">
        <v>0</v>
      </c>
      <c r="AB28" s="27">
        <v>0</v>
      </c>
      <c r="AC28" s="27">
        <v>0</v>
      </c>
      <c r="AD28" s="101"/>
    </row>
    <row r="29" spans="1:30" ht="18" customHeight="1">
      <c r="C29" s="15">
        <v>2</v>
      </c>
      <c r="D29" s="15" t="s">
        <v>96</v>
      </c>
      <c r="E29" s="24">
        <f t="shared" ref="E29" si="2">SUM(F29:AC29)</f>
        <v>461733.96</v>
      </c>
      <c r="F29" s="158">
        <v>0</v>
      </c>
      <c r="G29" s="158">
        <v>0</v>
      </c>
      <c r="H29" s="24">
        <v>0</v>
      </c>
      <c r="I29" s="24">
        <v>0</v>
      </c>
      <c r="J29" s="24">
        <v>0</v>
      </c>
      <c r="K29" s="27">
        <v>0</v>
      </c>
      <c r="L29" s="24">
        <v>0</v>
      </c>
      <c r="M29" s="24">
        <v>0</v>
      </c>
      <c r="N29" s="27">
        <v>0</v>
      </c>
      <c r="O29" s="24">
        <v>23999.59</v>
      </c>
      <c r="P29" s="24">
        <v>0</v>
      </c>
      <c r="Q29" s="27">
        <v>0</v>
      </c>
      <c r="R29" s="24">
        <v>0</v>
      </c>
      <c r="S29" s="24">
        <v>0</v>
      </c>
      <c r="T29" s="27">
        <v>0</v>
      </c>
      <c r="U29" s="24">
        <v>0</v>
      </c>
      <c r="V29" s="24">
        <v>0</v>
      </c>
      <c r="W29" s="27">
        <v>0</v>
      </c>
      <c r="X29" s="24">
        <v>0</v>
      </c>
      <c r="Y29" s="24">
        <v>0</v>
      </c>
      <c r="Z29" s="27">
        <v>0</v>
      </c>
      <c r="AA29" s="27">
        <v>42310.37</v>
      </c>
      <c r="AB29" s="27">
        <v>395424</v>
      </c>
      <c r="AC29" s="27">
        <v>0</v>
      </c>
      <c r="AD29" s="101"/>
    </row>
    <row r="30" spans="1:30" ht="18" customHeight="1">
      <c r="C30" s="15" t="s">
        <v>81</v>
      </c>
      <c r="D30" s="15" t="s">
        <v>144</v>
      </c>
      <c r="E30" s="24">
        <f>E28+E29</f>
        <v>498107.88</v>
      </c>
      <c r="F30" s="158">
        <v>0</v>
      </c>
      <c r="G30" s="158">
        <v>0</v>
      </c>
      <c r="H30" s="24">
        <v>0</v>
      </c>
      <c r="I30" s="24">
        <f>I28+I29</f>
        <v>36373.919999999998</v>
      </c>
      <c r="J30" s="27">
        <v>0</v>
      </c>
      <c r="K30" s="27">
        <v>0</v>
      </c>
      <c r="L30" s="24">
        <v>0</v>
      </c>
      <c r="M30" s="24">
        <v>0</v>
      </c>
      <c r="N30" s="27">
        <v>0</v>
      </c>
      <c r="O30" s="24">
        <f>O28+O29</f>
        <v>23999.59</v>
      </c>
      <c r="P30" s="24">
        <v>0</v>
      </c>
      <c r="Q30" s="27">
        <v>0</v>
      </c>
      <c r="R30" s="24">
        <v>0</v>
      </c>
      <c r="S30" s="24">
        <v>0</v>
      </c>
      <c r="T30" s="27">
        <v>0</v>
      </c>
      <c r="U30" s="24">
        <v>0</v>
      </c>
      <c r="V30" s="24">
        <v>0</v>
      </c>
      <c r="W30" s="27">
        <v>0</v>
      </c>
      <c r="X30" s="24">
        <v>0</v>
      </c>
      <c r="Y30" s="24">
        <v>0</v>
      </c>
      <c r="Z30" s="27">
        <v>0</v>
      </c>
      <c r="AA30" s="24">
        <f>AA28+AA29</f>
        <v>42310.37</v>
      </c>
      <c r="AB30" s="24">
        <f>AB28+AB29</f>
        <v>395424</v>
      </c>
      <c r="AC30" s="27">
        <v>0</v>
      </c>
      <c r="AD30" s="101"/>
    </row>
    <row r="31" spans="1:30" ht="18" customHeight="1">
      <c r="C31" s="271" t="s">
        <v>156</v>
      </c>
      <c r="D31" s="271"/>
      <c r="E31" s="29"/>
      <c r="F31" s="160"/>
      <c r="G31" s="160"/>
      <c r="H31" s="27"/>
      <c r="I31" s="27"/>
      <c r="J31" s="27"/>
      <c r="K31" s="27"/>
      <c r="L31" s="27"/>
      <c r="M31" s="27"/>
      <c r="N31" s="27"/>
      <c r="O31" s="60"/>
      <c r="P31" s="27"/>
      <c r="Q31" s="27"/>
      <c r="R31" s="27"/>
      <c r="S31" s="27"/>
      <c r="T31" s="27"/>
      <c r="U31" s="29"/>
      <c r="V31" s="29"/>
      <c r="W31" s="29"/>
      <c r="X31" s="27"/>
      <c r="Y31" s="27"/>
      <c r="Z31" s="27"/>
      <c r="AA31" s="27"/>
      <c r="AB31" s="27"/>
      <c r="AC31" s="27"/>
    </row>
    <row r="32" spans="1:30" ht="18" customHeight="1">
      <c r="C32" s="39" t="s">
        <v>157</v>
      </c>
      <c r="D32" s="129"/>
      <c r="E32" s="29"/>
      <c r="F32" s="160"/>
      <c r="G32" s="160"/>
      <c r="H32" s="27"/>
      <c r="I32" s="27"/>
      <c r="J32" s="27"/>
      <c r="K32" s="27"/>
      <c r="L32" s="60"/>
      <c r="M32" s="27"/>
      <c r="N32" s="27"/>
      <c r="O32" s="60"/>
      <c r="P32" s="27"/>
      <c r="Q32" s="27"/>
      <c r="R32" s="27"/>
      <c r="S32" s="27"/>
      <c r="T32" s="27"/>
      <c r="U32" s="29"/>
      <c r="V32" s="29"/>
      <c r="W32" s="29"/>
      <c r="X32" s="27"/>
      <c r="Y32" s="27"/>
      <c r="Z32" s="27"/>
      <c r="AA32" s="27"/>
      <c r="AB32" s="27"/>
      <c r="AC32" s="27"/>
    </row>
    <row r="33" spans="3:30" ht="18" customHeight="1">
      <c r="C33" s="15">
        <v>1</v>
      </c>
      <c r="D33" s="15" t="s">
        <v>104</v>
      </c>
      <c r="E33" s="27">
        <f>SUM(F33:AB33)</f>
        <v>24948.936000000002</v>
      </c>
      <c r="F33" s="158">
        <v>0</v>
      </c>
      <c r="G33" s="158">
        <v>0</v>
      </c>
      <c r="H33" s="24">
        <v>0</v>
      </c>
      <c r="I33" s="24">
        <v>0</v>
      </c>
      <c r="J33" s="24">
        <v>0</v>
      </c>
      <c r="K33" s="27">
        <v>0</v>
      </c>
      <c r="L33" s="24">
        <v>0</v>
      </c>
      <c r="M33" s="24">
        <v>0</v>
      </c>
      <c r="N33" s="27">
        <v>0</v>
      </c>
      <c r="O33" s="24">
        <v>21612.89</v>
      </c>
      <c r="P33" s="24">
        <v>0</v>
      </c>
      <c r="Q33" s="27">
        <v>0</v>
      </c>
      <c r="R33" s="24">
        <f>'2.1'!P33*2.14%</f>
        <v>3336.0460000000003</v>
      </c>
      <c r="S33" s="24">
        <v>0</v>
      </c>
      <c r="T33" s="27">
        <v>0</v>
      </c>
      <c r="U33" s="24">
        <v>0</v>
      </c>
      <c r="V33" s="24">
        <v>0</v>
      </c>
      <c r="W33" s="27">
        <v>0</v>
      </c>
      <c r="X33" s="24">
        <v>0</v>
      </c>
      <c r="Y33" s="24">
        <v>0</v>
      </c>
      <c r="Z33" s="27">
        <v>0</v>
      </c>
      <c r="AA33" s="27">
        <v>0</v>
      </c>
      <c r="AB33" s="27">
        <v>0</v>
      </c>
      <c r="AC33" s="27">
        <v>0</v>
      </c>
    </row>
    <row r="34" spans="3:30" ht="18" customHeight="1">
      <c r="C34" s="15">
        <v>2</v>
      </c>
      <c r="D34" s="15" t="s">
        <v>158</v>
      </c>
      <c r="E34" s="27">
        <f t="shared" ref="E34:E45" si="3">SUM(F34:AB34)</f>
        <v>76809.91</v>
      </c>
      <c r="F34" s="158">
        <v>0</v>
      </c>
      <c r="G34" s="158">
        <v>0</v>
      </c>
      <c r="H34" s="24">
        <v>0</v>
      </c>
      <c r="I34" s="24">
        <v>76809.91</v>
      </c>
      <c r="J34" s="24">
        <v>0</v>
      </c>
      <c r="K34" s="27">
        <v>0</v>
      </c>
      <c r="L34" s="24">
        <v>0</v>
      </c>
      <c r="M34" s="24">
        <v>0</v>
      </c>
      <c r="N34" s="27">
        <v>0</v>
      </c>
      <c r="O34" s="24">
        <v>0</v>
      </c>
      <c r="P34" s="24">
        <v>0</v>
      </c>
      <c r="Q34" s="27">
        <v>0</v>
      </c>
      <c r="R34" s="24">
        <f>'2.1'!P34*2.14%</f>
        <v>0</v>
      </c>
      <c r="S34" s="24">
        <v>0</v>
      </c>
      <c r="T34" s="27">
        <v>0</v>
      </c>
      <c r="U34" s="24">
        <v>0</v>
      </c>
      <c r="V34" s="24">
        <v>0</v>
      </c>
      <c r="W34" s="27">
        <v>0</v>
      </c>
      <c r="X34" s="24">
        <v>0</v>
      </c>
      <c r="Y34" s="24">
        <v>0</v>
      </c>
      <c r="Z34" s="27">
        <v>0</v>
      </c>
      <c r="AA34" s="27">
        <v>0</v>
      </c>
      <c r="AB34" s="27">
        <v>0</v>
      </c>
      <c r="AC34" s="27">
        <v>0</v>
      </c>
    </row>
    <row r="35" spans="3:30" ht="18" customHeight="1">
      <c r="C35" s="15">
        <v>3</v>
      </c>
      <c r="D35" s="15" t="s">
        <v>130</v>
      </c>
      <c r="E35" s="27">
        <f t="shared" si="3"/>
        <v>26155.08</v>
      </c>
      <c r="F35" s="158">
        <v>0</v>
      </c>
      <c r="G35" s="158">
        <v>0</v>
      </c>
      <c r="H35" s="24">
        <v>0</v>
      </c>
      <c r="I35" s="24">
        <v>0</v>
      </c>
      <c r="J35" s="24">
        <v>0</v>
      </c>
      <c r="K35" s="27">
        <v>0</v>
      </c>
      <c r="L35" s="24">
        <v>0</v>
      </c>
      <c r="M35" s="24">
        <v>0</v>
      </c>
      <c r="N35" s="27">
        <v>0</v>
      </c>
      <c r="O35" s="24">
        <v>26155.08</v>
      </c>
      <c r="P35" s="24">
        <v>0</v>
      </c>
      <c r="Q35" s="27">
        <v>0</v>
      </c>
      <c r="R35" s="24">
        <f>'2.1'!P35*2.14%</f>
        <v>0</v>
      </c>
      <c r="S35" s="24">
        <v>0</v>
      </c>
      <c r="T35" s="27">
        <v>0</v>
      </c>
      <c r="U35" s="24">
        <v>0</v>
      </c>
      <c r="V35" s="24">
        <v>0</v>
      </c>
      <c r="W35" s="27">
        <v>0</v>
      </c>
      <c r="X35" s="24">
        <v>0</v>
      </c>
      <c r="Y35" s="24">
        <v>0</v>
      </c>
      <c r="Z35" s="27">
        <v>0</v>
      </c>
      <c r="AA35" s="27">
        <v>0</v>
      </c>
      <c r="AB35" s="27">
        <v>0</v>
      </c>
      <c r="AC35" s="27">
        <v>0</v>
      </c>
      <c r="AD35" s="156" t="s">
        <v>81</v>
      </c>
    </row>
    <row r="36" spans="3:30" ht="18" customHeight="1">
      <c r="C36" s="15">
        <v>4</v>
      </c>
      <c r="D36" s="15" t="s">
        <v>131</v>
      </c>
      <c r="E36" s="27">
        <f t="shared" si="3"/>
        <v>30496.71</v>
      </c>
      <c r="F36" s="158">
        <v>0</v>
      </c>
      <c r="G36" s="158">
        <v>0</v>
      </c>
      <c r="H36" s="24">
        <v>0</v>
      </c>
      <c r="I36" s="24">
        <v>0</v>
      </c>
      <c r="J36" s="24">
        <v>0</v>
      </c>
      <c r="K36" s="27">
        <v>0</v>
      </c>
      <c r="L36" s="24">
        <v>0</v>
      </c>
      <c r="M36" s="24">
        <v>0</v>
      </c>
      <c r="N36" s="27">
        <v>0</v>
      </c>
      <c r="O36" s="24">
        <v>30496.71</v>
      </c>
      <c r="P36" s="24">
        <v>0</v>
      </c>
      <c r="Q36" s="27">
        <v>0</v>
      </c>
      <c r="R36" s="24">
        <f>'2.1'!P36*2.14%</f>
        <v>0</v>
      </c>
      <c r="S36" s="24">
        <v>0</v>
      </c>
      <c r="T36" s="27">
        <v>0</v>
      </c>
      <c r="U36" s="24">
        <v>0</v>
      </c>
      <c r="V36" s="24">
        <v>0</v>
      </c>
      <c r="W36" s="27">
        <v>0</v>
      </c>
      <c r="X36" s="24">
        <v>0</v>
      </c>
      <c r="Y36" s="24">
        <v>0</v>
      </c>
      <c r="Z36" s="27">
        <v>0</v>
      </c>
      <c r="AA36" s="27">
        <v>0</v>
      </c>
      <c r="AB36" s="27">
        <v>0</v>
      </c>
      <c r="AC36" s="27">
        <v>0</v>
      </c>
    </row>
    <row r="37" spans="3:30" ht="18" customHeight="1">
      <c r="C37" s="15">
        <v>5</v>
      </c>
      <c r="D37" s="15" t="s">
        <v>147</v>
      </c>
      <c r="E37" s="27">
        <f t="shared" si="3"/>
        <v>7226.35</v>
      </c>
      <c r="F37" s="158">
        <v>0</v>
      </c>
      <c r="G37" s="158">
        <v>0</v>
      </c>
      <c r="H37" s="24">
        <v>0</v>
      </c>
      <c r="I37" s="24">
        <v>0</v>
      </c>
      <c r="J37" s="24">
        <v>0</v>
      </c>
      <c r="K37" s="27">
        <v>0</v>
      </c>
      <c r="L37" s="24">
        <v>7226.35</v>
      </c>
      <c r="M37" s="24">
        <v>0</v>
      </c>
      <c r="N37" s="27">
        <v>0</v>
      </c>
      <c r="O37" s="24">
        <v>0</v>
      </c>
      <c r="P37" s="24">
        <v>0</v>
      </c>
      <c r="Q37" s="27">
        <v>0</v>
      </c>
      <c r="R37" s="24">
        <f>'2.1'!P37*2.14%</f>
        <v>0</v>
      </c>
      <c r="S37" s="24">
        <v>0</v>
      </c>
      <c r="T37" s="27">
        <v>0</v>
      </c>
      <c r="U37" s="24">
        <v>0</v>
      </c>
      <c r="V37" s="24">
        <v>0</v>
      </c>
      <c r="W37" s="27">
        <v>0</v>
      </c>
      <c r="X37" s="24">
        <v>0</v>
      </c>
      <c r="Y37" s="24">
        <v>0</v>
      </c>
      <c r="Z37" s="27">
        <v>0</v>
      </c>
      <c r="AA37" s="27">
        <v>0</v>
      </c>
      <c r="AB37" s="27">
        <v>0</v>
      </c>
      <c r="AC37" s="27">
        <v>0</v>
      </c>
    </row>
    <row r="38" spans="3:30" ht="18" customHeight="1">
      <c r="C38" s="26" t="s">
        <v>159</v>
      </c>
      <c r="D38" s="15" t="s">
        <v>133</v>
      </c>
      <c r="E38" s="27">
        <f t="shared" si="3"/>
        <v>0</v>
      </c>
      <c r="F38" s="158">
        <v>0</v>
      </c>
      <c r="G38" s="158">
        <v>0</v>
      </c>
      <c r="H38" s="24">
        <v>0</v>
      </c>
      <c r="I38" s="24">
        <v>0</v>
      </c>
      <c r="J38" s="24">
        <v>0</v>
      </c>
      <c r="K38" s="27">
        <v>0</v>
      </c>
      <c r="L38" s="24">
        <v>0</v>
      </c>
      <c r="M38" s="24">
        <v>0</v>
      </c>
      <c r="N38" s="27">
        <v>0</v>
      </c>
      <c r="O38" s="24">
        <v>0</v>
      </c>
      <c r="P38" s="24">
        <v>0</v>
      </c>
      <c r="Q38" s="27">
        <v>0</v>
      </c>
      <c r="R38" s="24">
        <f>'2.1'!P38*2.14%</f>
        <v>0</v>
      </c>
      <c r="S38" s="24">
        <v>0</v>
      </c>
      <c r="T38" s="27">
        <v>0</v>
      </c>
      <c r="U38" s="24">
        <v>0</v>
      </c>
      <c r="V38" s="24">
        <v>0</v>
      </c>
      <c r="W38" s="27">
        <v>0</v>
      </c>
      <c r="X38" s="24">
        <v>0</v>
      </c>
      <c r="Y38" s="24">
        <v>0</v>
      </c>
      <c r="Z38" s="27">
        <v>0</v>
      </c>
      <c r="AA38" s="27">
        <v>0</v>
      </c>
      <c r="AB38" s="27">
        <v>0</v>
      </c>
      <c r="AC38" s="27">
        <v>0</v>
      </c>
    </row>
    <row r="39" spans="3:30" ht="18" customHeight="1">
      <c r="C39" s="15">
        <v>7</v>
      </c>
      <c r="D39" s="15" t="s">
        <v>134</v>
      </c>
      <c r="E39" s="27">
        <f t="shared" si="3"/>
        <v>1741.4250000000002</v>
      </c>
      <c r="F39" s="158">
        <v>0</v>
      </c>
      <c r="G39" s="158">
        <v>0</v>
      </c>
      <c r="H39" s="24">
        <v>0</v>
      </c>
      <c r="I39" s="24">
        <v>0</v>
      </c>
      <c r="J39" s="24">
        <v>0</v>
      </c>
      <c r="K39" s="27">
        <v>0</v>
      </c>
      <c r="L39" s="24">
        <v>0</v>
      </c>
      <c r="M39" s="24">
        <v>0</v>
      </c>
      <c r="N39" s="27">
        <v>0</v>
      </c>
      <c r="O39" s="24">
        <v>0</v>
      </c>
      <c r="P39" s="24">
        <v>0</v>
      </c>
      <c r="Q39" s="27">
        <v>0</v>
      </c>
      <c r="R39" s="24">
        <f>'2.1'!P39*2.14%</f>
        <v>1741.4250000000002</v>
      </c>
      <c r="S39" s="24">
        <v>0</v>
      </c>
      <c r="T39" s="27">
        <v>0</v>
      </c>
      <c r="U39" s="24">
        <v>0</v>
      </c>
      <c r="V39" s="24">
        <v>0</v>
      </c>
      <c r="W39" s="27">
        <v>0</v>
      </c>
      <c r="X39" s="24">
        <v>0</v>
      </c>
      <c r="Y39" s="24">
        <v>0</v>
      </c>
      <c r="Z39" s="27">
        <v>0</v>
      </c>
      <c r="AA39" s="27">
        <v>0</v>
      </c>
      <c r="AB39" s="27">
        <v>0</v>
      </c>
      <c r="AC39" s="27">
        <v>0</v>
      </c>
    </row>
    <row r="40" spans="3:30" ht="18" customHeight="1">
      <c r="C40" s="15">
        <v>8</v>
      </c>
      <c r="D40" s="15" t="s">
        <v>135</v>
      </c>
      <c r="E40" s="27">
        <f t="shared" si="3"/>
        <v>16574.3</v>
      </c>
      <c r="F40" s="158">
        <v>0</v>
      </c>
      <c r="G40" s="158">
        <v>0</v>
      </c>
      <c r="H40" s="24">
        <v>0</v>
      </c>
      <c r="I40" s="24">
        <v>0</v>
      </c>
      <c r="J40" s="24">
        <v>0</v>
      </c>
      <c r="K40" s="27">
        <v>0</v>
      </c>
      <c r="L40" s="24">
        <v>0</v>
      </c>
      <c r="M40" s="24">
        <v>0</v>
      </c>
      <c r="N40" s="27">
        <v>0</v>
      </c>
      <c r="O40" s="24">
        <v>16574.3</v>
      </c>
      <c r="P40" s="24">
        <v>0</v>
      </c>
      <c r="Q40" s="27">
        <v>0</v>
      </c>
      <c r="R40" s="24">
        <f>'2.1'!P40*2.14%</f>
        <v>0</v>
      </c>
      <c r="S40" s="24">
        <v>0</v>
      </c>
      <c r="T40" s="27">
        <v>0</v>
      </c>
      <c r="U40" s="24">
        <v>0</v>
      </c>
      <c r="V40" s="24">
        <v>0</v>
      </c>
      <c r="W40" s="27">
        <v>0</v>
      </c>
      <c r="X40" s="24">
        <v>0</v>
      </c>
      <c r="Y40" s="24">
        <v>0</v>
      </c>
      <c r="Z40" s="27">
        <v>0</v>
      </c>
      <c r="AA40" s="27">
        <v>0</v>
      </c>
      <c r="AB40" s="27">
        <v>0</v>
      </c>
      <c r="AC40" s="27">
        <v>0</v>
      </c>
    </row>
    <row r="41" spans="3:30" ht="18" customHeight="1">
      <c r="C41" s="15">
        <v>9</v>
      </c>
      <c r="D41" s="15" t="s">
        <v>136</v>
      </c>
      <c r="E41" s="27">
        <f t="shared" si="3"/>
        <v>42608.43</v>
      </c>
      <c r="F41" s="158">
        <v>0</v>
      </c>
      <c r="G41" s="158">
        <v>0</v>
      </c>
      <c r="H41" s="24">
        <v>0</v>
      </c>
      <c r="I41" s="24">
        <v>26034.13</v>
      </c>
      <c r="J41" s="24">
        <v>0</v>
      </c>
      <c r="K41" s="27">
        <v>0</v>
      </c>
      <c r="L41" s="24">
        <v>0</v>
      </c>
      <c r="M41" s="24">
        <v>0</v>
      </c>
      <c r="N41" s="27">
        <v>0</v>
      </c>
      <c r="O41" s="24">
        <v>16574.3</v>
      </c>
      <c r="P41" s="24">
        <v>0</v>
      </c>
      <c r="Q41" s="27">
        <v>0</v>
      </c>
      <c r="R41" s="24">
        <f>'2.1'!P41*2.14%</f>
        <v>0</v>
      </c>
      <c r="S41" s="24">
        <v>0</v>
      </c>
      <c r="T41" s="27">
        <v>0</v>
      </c>
      <c r="U41" s="24">
        <v>0</v>
      </c>
      <c r="V41" s="24">
        <v>0</v>
      </c>
      <c r="W41" s="27">
        <v>0</v>
      </c>
      <c r="X41" s="24">
        <v>0</v>
      </c>
      <c r="Y41" s="24">
        <v>0</v>
      </c>
      <c r="Z41" s="27">
        <v>0</v>
      </c>
      <c r="AA41" s="27">
        <v>0</v>
      </c>
      <c r="AB41" s="27">
        <v>0</v>
      </c>
      <c r="AC41" s="27">
        <v>0</v>
      </c>
    </row>
    <row r="42" spans="3:30" ht="18" customHeight="1">
      <c r="C42" s="15">
        <v>10</v>
      </c>
      <c r="D42" s="15" t="s">
        <v>137</v>
      </c>
      <c r="E42" s="27">
        <f t="shared" si="3"/>
        <v>3761.4780000000005</v>
      </c>
      <c r="F42" s="158">
        <v>0</v>
      </c>
      <c r="G42" s="158">
        <v>0</v>
      </c>
      <c r="H42" s="24">
        <v>0</v>
      </c>
      <c r="I42" s="24">
        <v>0</v>
      </c>
      <c r="J42" s="24">
        <v>0</v>
      </c>
      <c r="K42" s="27">
        <v>0</v>
      </c>
      <c r="L42" s="24">
        <v>0</v>
      </c>
      <c r="M42" s="24">
        <v>0</v>
      </c>
      <c r="N42" s="27">
        <v>0</v>
      </c>
      <c r="O42" s="24">
        <v>0</v>
      </c>
      <c r="P42" s="24">
        <v>0</v>
      </c>
      <c r="Q42" s="27">
        <v>0</v>
      </c>
      <c r="R42" s="24">
        <f>'2.1'!P42*2.14%</f>
        <v>3761.4780000000005</v>
      </c>
      <c r="S42" s="24">
        <v>0</v>
      </c>
      <c r="T42" s="27">
        <v>0</v>
      </c>
      <c r="U42" s="24">
        <v>0</v>
      </c>
      <c r="V42" s="24">
        <v>0</v>
      </c>
      <c r="W42" s="27">
        <v>0</v>
      </c>
      <c r="X42" s="24">
        <v>0</v>
      </c>
      <c r="Y42" s="24">
        <v>0</v>
      </c>
      <c r="Z42" s="27">
        <v>0</v>
      </c>
      <c r="AA42" s="27">
        <v>0</v>
      </c>
      <c r="AB42" s="27">
        <v>0</v>
      </c>
      <c r="AC42" s="27">
        <v>0</v>
      </c>
    </row>
    <row r="43" spans="3:30" ht="18" customHeight="1">
      <c r="C43" s="15">
        <v>11</v>
      </c>
      <c r="D43" s="15" t="s">
        <v>141</v>
      </c>
      <c r="E43" s="27">
        <f t="shared" si="3"/>
        <v>4736.6760000000004</v>
      </c>
      <c r="F43" s="158">
        <v>0</v>
      </c>
      <c r="G43" s="158">
        <v>0</v>
      </c>
      <c r="H43" s="24">
        <v>0</v>
      </c>
      <c r="I43" s="24">
        <v>0</v>
      </c>
      <c r="J43" s="24">
        <v>0</v>
      </c>
      <c r="K43" s="27">
        <v>0</v>
      </c>
      <c r="L43" s="24">
        <v>0</v>
      </c>
      <c r="M43" s="24">
        <v>0</v>
      </c>
      <c r="N43" s="27">
        <v>0</v>
      </c>
      <c r="O43" s="24">
        <v>0</v>
      </c>
      <c r="P43" s="24">
        <v>0</v>
      </c>
      <c r="Q43" s="27">
        <v>0</v>
      </c>
      <c r="R43" s="24">
        <f>'2.1'!P43*2.14%</f>
        <v>4736.6760000000004</v>
      </c>
      <c r="S43" s="24">
        <v>0</v>
      </c>
      <c r="T43" s="27">
        <v>0</v>
      </c>
      <c r="U43" s="24">
        <v>0</v>
      </c>
      <c r="V43" s="24">
        <v>0</v>
      </c>
      <c r="W43" s="27">
        <v>0</v>
      </c>
      <c r="X43" s="24">
        <v>0</v>
      </c>
      <c r="Y43" s="24">
        <v>0</v>
      </c>
      <c r="Z43" s="27">
        <v>0</v>
      </c>
      <c r="AA43" s="27">
        <v>0</v>
      </c>
      <c r="AB43" s="27">
        <v>0</v>
      </c>
      <c r="AC43" s="27">
        <v>0</v>
      </c>
    </row>
    <row r="44" spans="3:30" ht="18" customHeight="1">
      <c r="C44" s="15">
        <v>12</v>
      </c>
      <c r="D44" s="15" t="s">
        <v>138</v>
      </c>
      <c r="E44" s="27">
        <f t="shared" si="3"/>
        <v>0</v>
      </c>
      <c r="F44" s="158">
        <v>0</v>
      </c>
      <c r="G44" s="158">
        <v>0</v>
      </c>
      <c r="H44" s="24">
        <v>0</v>
      </c>
      <c r="I44" s="27">
        <v>0</v>
      </c>
      <c r="J44" s="24">
        <v>0</v>
      </c>
      <c r="K44" s="27">
        <v>0</v>
      </c>
      <c r="L44" s="24">
        <v>0</v>
      </c>
      <c r="M44" s="24">
        <v>0</v>
      </c>
      <c r="N44" s="27">
        <v>0</v>
      </c>
      <c r="O44" s="24">
        <v>0</v>
      </c>
      <c r="P44" s="24">
        <v>0</v>
      </c>
      <c r="Q44" s="27">
        <v>0</v>
      </c>
      <c r="R44" s="24">
        <f>'2.1'!P44*2.14%</f>
        <v>0</v>
      </c>
      <c r="S44" s="24">
        <v>0</v>
      </c>
      <c r="T44" s="27">
        <v>0</v>
      </c>
      <c r="U44" s="24">
        <v>0</v>
      </c>
      <c r="V44" s="24">
        <v>0</v>
      </c>
      <c r="W44" s="27">
        <v>0</v>
      </c>
      <c r="X44" s="24">
        <v>0</v>
      </c>
      <c r="Y44" s="24">
        <v>0</v>
      </c>
      <c r="Z44" s="27">
        <v>0</v>
      </c>
      <c r="AA44" s="27">
        <v>0</v>
      </c>
      <c r="AB44" s="27">
        <v>0</v>
      </c>
      <c r="AC44" s="27">
        <v>0</v>
      </c>
    </row>
    <row r="45" spans="3:30" ht="18" customHeight="1">
      <c r="C45" s="15">
        <v>13</v>
      </c>
      <c r="D45" s="15" t="s">
        <v>101</v>
      </c>
      <c r="E45" s="27">
        <f t="shared" si="3"/>
        <v>0</v>
      </c>
      <c r="F45" s="158">
        <v>0</v>
      </c>
      <c r="G45" s="158">
        <v>0</v>
      </c>
      <c r="H45" s="24">
        <v>0</v>
      </c>
      <c r="I45" s="27">
        <v>0</v>
      </c>
      <c r="J45" s="24">
        <v>0</v>
      </c>
      <c r="K45" s="27">
        <v>0</v>
      </c>
      <c r="L45" s="24">
        <v>0</v>
      </c>
      <c r="M45" s="24">
        <v>0</v>
      </c>
      <c r="N45" s="27">
        <v>0</v>
      </c>
      <c r="O45" s="24">
        <v>0</v>
      </c>
      <c r="P45" s="24">
        <v>0</v>
      </c>
      <c r="Q45" s="27">
        <v>0</v>
      </c>
      <c r="R45" s="24">
        <f>'2.1'!P45*2.14%</f>
        <v>0</v>
      </c>
      <c r="S45" s="24">
        <v>0</v>
      </c>
      <c r="T45" s="27">
        <v>0</v>
      </c>
      <c r="U45" s="24">
        <v>0</v>
      </c>
      <c r="V45" s="24">
        <v>0</v>
      </c>
      <c r="W45" s="27">
        <v>0</v>
      </c>
      <c r="X45" s="24">
        <v>0</v>
      </c>
      <c r="Y45" s="24">
        <v>0</v>
      </c>
      <c r="Z45" s="27">
        <v>0</v>
      </c>
      <c r="AA45" s="27">
        <v>0</v>
      </c>
      <c r="AB45" s="27">
        <v>0</v>
      </c>
      <c r="AC45" s="27">
        <v>0</v>
      </c>
    </row>
    <row r="46" spans="3:30" ht="18" customHeight="1">
      <c r="C46" s="15"/>
      <c r="D46" s="15" t="s">
        <v>100</v>
      </c>
      <c r="E46" s="27">
        <v>0</v>
      </c>
      <c r="F46" s="158">
        <v>0</v>
      </c>
      <c r="G46" s="158">
        <v>0</v>
      </c>
      <c r="H46" s="24">
        <v>0</v>
      </c>
      <c r="I46" s="27">
        <v>0</v>
      </c>
      <c r="J46" s="24">
        <v>0</v>
      </c>
      <c r="K46" s="27">
        <v>0</v>
      </c>
      <c r="L46" s="24">
        <v>0</v>
      </c>
      <c r="M46" s="24">
        <v>0</v>
      </c>
      <c r="N46" s="27">
        <v>0</v>
      </c>
      <c r="O46" s="24">
        <v>0</v>
      </c>
      <c r="P46" s="24">
        <v>0</v>
      </c>
      <c r="Q46" s="27">
        <v>0</v>
      </c>
      <c r="R46" s="24">
        <v>0</v>
      </c>
      <c r="S46" s="24">
        <v>0</v>
      </c>
      <c r="T46" s="27">
        <v>0</v>
      </c>
      <c r="U46" s="24">
        <v>0</v>
      </c>
      <c r="V46" s="24">
        <v>0</v>
      </c>
      <c r="W46" s="27">
        <v>0</v>
      </c>
      <c r="X46" s="24">
        <v>0</v>
      </c>
      <c r="Y46" s="24">
        <v>0</v>
      </c>
      <c r="Z46" s="27">
        <v>0</v>
      </c>
      <c r="AA46" s="27">
        <v>0</v>
      </c>
      <c r="AB46" s="27">
        <v>0</v>
      </c>
      <c r="AC46" s="27">
        <v>0</v>
      </c>
    </row>
    <row r="47" spans="3:30" ht="18" customHeight="1">
      <c r="C47" s="193"/>
      <c r="D47" s="193" t="s">
        <v>139</v>
      </c>
      <c r="E47" s="27">
        <f>SUM(E33:E46)</f>
        <v>235059.29499999998</v>
      </c>
      <c r="F47" s="27">
        <f t="shared" ref="F47:Q47" si="4">SUM(F33:F46)</f>
        <v>0</v>
      </c>
      <c r="G47" s="27">
        <f t="shared" si="4"/>
        <v>0</v>
      </c>
      <c r="H47" s="27">
        <f t="shared" si="4"/>
        <v>0</v>
      </c>
      <c r="I47" s="27">
        <f>SUM(I33:I46)</f>
        <v>102844.04000000001</v>
      </c>
      <c r="J47" s="27">
        <f t="shared" si="4"/>
        <v>0</v>
      </c>
      <c r="K47" s="27">
        <f t="shared" si="4"/>
        <v>0</v>
      </c>
      <c r="L47" s="27">
        <f>SUM(L33:L46)</f>
        <v>7226.35</v>
      </c>
      <c r="M47" s="27">
        <f t="shared" si="4"/>
        <v>0</v>
      </c>
      <c r="N47" s="27">
        <f t="shared" si="4"/>
        <v>0</v>
      </c>
      <c r="O47" s="27">
        <f>SUM(O33:O46)</f>
        <v>111413.28</v>
      </c>
      <c r="P47" s="27">
        <f t="shared" si="4"/>
        <v>0</v>
      </c>
      <c r="Q47" s="27">
        <f t="shared" si="4"/>
        <v>0</v>
      </c>
      <c r="R47" s="27">
        <f>SUM(R33:R46)</f>
        <v>13575.625</v>
      </c>
      <c r="S47" s="27">
        <f t="shared" ref="S47:X47" si="5">SUM(S33:S46)</f>
        <v>0</v>
      </c>
      <c r="T47" s="27">
        <f t="shared" si="5"/>
        <v>0</v>
      </c>
      <c r="U47" s="27">
        <f t="shared" si="5"/>
        <v>0</v>
      </c>
      <c r="V47" s="27">
        <f t="shared" si="5"/>
        <v>0</v>
      </c>
      <c r="W47" s="27">
        <f t="shared" si="5"/>
        <v>0</v>
      </c>
      <c r="X47" s="27">
        <f t="shared" si="5"/>
        <v>0</v>
      </c>
      <c r="Y47" s="24">
        <v>0</v>
      </c>
      <c r="Z47" s="27">
        <v>0</v>
      </c>
      <c r="AA47" s="27">
        <v>0</v>
      </c>
      <c r="AB47" s="27">
        <v>0</v>
      </c>
      <c r="AC47" s="27">
        <v>0</v>
      </c>
    </row>
    <row r="48" spans="3:30" s="82" customFormat="1" ht="21.6" customHeight="1">
      <c r="C48" s="135"/>
      <c r="D48" s="197" t="s">
        <v>140</v>
      </c>
      <c r="E48" s="29">
        <f>E25+E30+E47</f>
        <v>780743.56499999994</v>
      </c>
      <c r="F48" s="29">
        <f t="shared" ref="F48:X48" si="6">F47+F30+F25</f>
        <v>0</v>
      </c>
      <c r="G48" s="29">
        <f t="shared" si="6"/>
        <v>0</v>
      </c>
      <c r="H48" s="29">
        <f t="shared" si="6"/>
        <v>0</v>
      </c>
      <c r="I48" s="29">
        <f>I25+I30+I47</f>
        <v>163590.33000000002</v>
      </c>
      <c r="J48" s="29">
        <f t="shared" si="6"/>
        <v>0</v>
      </c>
      <c r="K48" s="29">
        <f t="shared" si="6"/>
        <v>0</v>
      </c>
      <c r="L48" s="29">
        <f>L25+L30+L47</f>
        <v>7226.35</v>
      </c>
      <c r="M48" s="29">
        <f t="shared" si="6"/>
        <v>0</v>
      </c>
      <c r="N48" s="29">
        <f t="shared" si="6"/>
        <v>0</v>
      </c>
      <c r="O48" s="29">
        <f>O25+O30+O47</f>
        <v>158616.89000000001</v>
      </c>
      <c r="P48" s="29">
        <f t="shared" si="6"/>
        <v>0</v>
      </c>
      <c r="Q48" s="29">
        <f t="shared" si="6"/>
        <v>0</v>
      </c>
      <c r="R48" s="29">
        <f>R25+R30+R47</f>
        <v>13575.625</v>
      </c>
      <c r="S48" s="29">
        <f t="shared" si="6"/>
        <v>0</v>
      </c>
      <c r="T48" s="29">
        <f t="shared" si="6"/>
        <v>0</v>
      </c>
      <c r="U48" s="29">
        <f t="shared" si="6"/>
        <v>0</v>
      </c>
      <c r="V48" s="29">
        <f t="shared" si="6"/>
        <v>0</v>
      </c>
      <c r="W48" s="29">
        <f t="shared" si="6"/>
        <v>0</v>
      </c>
      <c r="X48" s="29">
        <f t="shared" si="6"/>
        <v>0</v>
      </c>
      <c r="Y48" s="29">
        <v>0</v>
      </c>
      <c r="Z48" s="29">
        <v>0</v>
      </c>
      <c r="AA48" s="29">
        <f>AA25+AA30+AA47</f>
        <v>42310.37</v>
      </c>
      <c r="AB48" s="29">
        <f>AB25+AB30+AB47</f>
        <v>395424</v>
      </c>
      <c r="AC48" s="29">
        <v>0</v>
      </c>
    </row>
    <row r="49" spans="3:52" s="82" customFormat="1" ht="38.4" customHeight="1">
      <c r="C49" s="164"/>
      <c r="D49" s="164"/>
      <c r="E49" s="171"/>
      <c r="F49" s="171"/>
      <c r="G49" s="171"/>
      <c r="H49" s="171"/>
      <c r="I49" s="171"/>
      <c r="J49" s="171"/>
      <c r="K49" s="171"/>
      <c r="L49" s="171"/>
      <c r="M49" s="171"/>
      <c r="N49" s="182"/>
      <c r="O49" s="171"/>
      <c r="P49" s="183"/>
      <c r="Q49" s="184"/>
      <c r="R49" s="185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</row>
    <row r="50" spans="3:52" ht="18">
      <c r="C50" t="s">
        <v>81</v>
      </c>
      <c r="D50" s="204" t="s">
        <v>171</v>
      </c>
      <c r="E50" s="96"/>
      <c r="F50" s="96"/>
      <c r="G50" s="96"/>
      <c r="H50" s="96"/>
      <c r="I50" s="96"/>
      <c r="J50" s="96" t="s">
        <v>172</v>
      </c>
      <c r="K50" s="96"/>
      <c r="L50" s="75"/>
      <c r="M50" s="75"/>
      <c r="N50" s="68"/>
      <c r="O50" s="96"/>
      <c r="P50" s="96"/>
    </row>
    <row r="51" spans="3:52" ht="38.25" customHeight="1">
      <c r="D51" s="272" t="s">
        <v>170</v>
      </c>
      <c r="E51" s="272"/>
      <c r="F51" s="272"/>
      <c r="G51" s="272"/>
      <c r="H51" s="272"/>
      <c r="I51" s="272"/>
      <c r="J51" s="272"/>
      <c r="K51" s="272"/>
      <c r="L51" s="75"/>
      <c r="M51" s="75"/>
      <c r="N51" s="75"/>
    </row>
    <row r="52" spans="3:52" ht="18">
      <c r="D52" s="76"/>
      <c r="L52" s="75"/>
      <c r="M52" s="75"/>
      <c r="N52" s="75"/>
    </row>
    <row r="53" spans="3:52" ht="23.4">
      <c r="D53" s="73"/>
      <c r="E53" s="74"/>
      <c r="F53" s="74"/>
      <c r="G53" s="74"/>
      <c r="H53" s="74"/>
      <c r="I53" s="74"/>
      <c r="J53" s="74"/>
      <c r="K53" s="74"/>
      <c r="L53" s="73"/>
      <c r="M53" s="73"/>
      <c r="N53" s="73"/>
    </row>
    <row r="54" spans="3:52" s="76" customFormat="1" ht="18" customHeight="1">
      <c r="D54" s="76" t="s">
        <v>81</v>
      </c>
      <c r="F54" s="78"/>
      <c r="G54" s="78"/>
      <c r="H54" s="78"/>
      <c r="I54" s="108"/>
      <c r="J54" s="108"/>
      <c r="K54" s="108"/>
      <c r="L54" s="108"/>
      <c r="M54" s="108"/>
      <c r="N54" s="78"/>
      <c r="O54" s="78"/>
      <c r="P54" s="78"/>
      <c r="Q54" s="78"/>
      <c r="R54" s="78"/>
      <c r="S54" s="78"/>
      <c r="T54" s="108"/>
      <c r="U54" s="108"/>
      <c r="V54" s="108"/>
      <c r="W54" s="108"/>
      <c r="X54" s="108"/>
      <c r="Y54" s="108"/>
      <c r="Z54" s="108"/>
      <c r="AA54" s="78"/>
      <c r="AB54" s="78"/>
      <c r="AC54" s="109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</row>
    <row r="55" spans="3:52" ht="18">
      <c r="D55" s="76"/>
    </row>
    <row r="56" spans="3:52" ht="18">
      <c r="D56" s="76"/>
      <c r="L56" s="75"/>
      <c r="M56" s="75"/>
      <c r="N56" s="75"/>
    </row>
    <row r="57" spans="3:52" ht="18">
      <c r="D57" s="76"/>
      <c r="L57" s="75"/>
      <c r="M57" s="75"/>
    </row>
  </sheetData>
  <mergeCells count="19">
    <mergeCell ref="B12:AC12"/>
    <mergeCell ref="B13:AC13"/>
    <mergeCell ref="A14:A17"/>
    <mergeCell ref="B14:B17"/>
    <mergeCell ref="C14:C17"/>
    <mergeCell ref="D14:D17"/>
    <mergeCell ref="E14:E16"/>
    <mergeCell ref="F14:T14"/>
    <mergeCell ref="U14:AC14"/>
    <mergeCell ref="O15:Q15"/>
    <mergeCell ref="R15:T15"/>
    <mergeCell ref="U15:W15"/>
    <mergeCell ref="X15:Z15"/>
    <mergeCell ref="AA15:AC15"/>
    <mergeCell ref="C31:D31"/>
    <mergeCell ref="D51:K51"/>
    <mergeCell ref="F15:H15"/>
    <mergeCell ref="I15:K15"/>
    <mergeCell ref="L15:N15"/>
  </mergeCells>
  <printOptions horizontalCentered="1"/>
  <pageMargins left="0.78740157480314965" right="0.78740157480314965" top="1.1811023622047243" bottom="0.39370078740157483" header="0.31496062992125984" footer="0.31496062992125984"/>
  <pageSetup paperSize="9" scale="33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6"/>
  <sheetViews>
    <sheetView topLeftCell="B17" zoomScale="75" zoomScaleNormal="75" workbookViewId="0">
      <selection activeCell="R38" sqref="R38"/>
    </sheetView>
  </sheetViews>
  <sheetFormatPr defaultRowHeight="14.4"/>
  <cols>
    <col min="1" max="1" width="3.109375" hidden="1" customWidth="1"/>
    <col min="2" max="2" width="3.6640625" customWidth="1"/>
    <col min="3" max="3" width="42.5546875" customWidth="1"/>
    <col min="4" max="4" width="10" customWidth="1"/>
    <col min="5" max="5" width="9.5546875" customWidth="1"/>
    <col min="6" max="6" width="11.33203125" customWidth="1"/>
    <col min="7" max="7" width="10" customWidth="1"/>
    <col min="8" max="8" width="9.109375" customWidth="1"/>
    <col min="9" max="9" width="10.33203125" customWidth="1"/>
    <col min="10" max="10" width="9.88671875" customWidth="1"/>
    <col min="11" max="11" width="10.109375" customWidth="1"/>
    <col min="12" max="12" width="8.109375" customWidth="1"/>
    <col min="13" max="13" width="9.33203125" customWidth="1"/>
    <col min="14" max="14" width="9.5546875" customWidth="1"/>
    <col min="15" max="15" width="11.6640625" customWidth="1"/>
    <col min="16" max="16" width="10.88671875" customWidth="1"/>
    <col min="17" max="17" width="10.6640625" customWidth="1"/>
    <col min="18" max="18" width="12.33203125" customWidth="1"/>
    <col min="19" max="19" width="9.6640625" customWidth="1"/>
    <col min="20" max="20" width="10.6640625" customWidth="1"/>
    <col min="21" max="21" width="9.109375" customWidth="1"/>
    <col min="22" max="22" width="10.6640625" customWidth="1"/>
    <col min="23" max="23" width="7.88671875" customWidth="1"/>
    <col min="24" max="24" width="5.33203125" customWidth="1"/>
    <col min="25" max="25" width="5.5546875" customWidth="1"/>
    <col min="26" max="26" width="5.44140625" customWidth="1"/>
    <col min="27" max="27" width="5.88671875" customWidth="1"/>
    <col min="28" max="28" width="5" customWidth="1"/>
    <col min="29" max="29" width="5.33203125" customWidth="1"/>
    <col min="30" max="30" width="4.109375" customWidth="1"/>
    <col min="31" max="31" width="5.109375" customWidth="1"/>
    <col min="32" max="32" width="4.5546875" customWidth="1"/>
    <col min="33" max="33" width="5.109375" customWidth="1"/>
    <col min="34" max="34" width="9.109375" customWidth="1"/>
  </cols>
  <sheetData>
    <row r="1" spans="1:33">
      <c r="A1" s="1"/>
      <c r="B1" s="5"/>
      <c r="C1" s="6"/>
      <c r="D1" s="7"/>
      <c r="E1" s="9"/>
      <c r="F1" s="9"/>
      <c r="G1" s="7"/>
      <c r="H1" s="7"/>
      <c r="I1" s="7"/>
      <c r="J1" s="7"/>
      <c r="K1" s="9"/>
      <c r="L1" s="9"/>
      <c r="M1" s="7"/>
      <c r="N1" s="9"/>
      <c r="O1" s="9"/>
      <c r="P1" s="7"/>
      <c r="Q1" s="9"/>
      <c r="R1" s="9"/>
      <c r="S1" s="7"/>
      <c r="T1" s="9"/>
      <c r="U1" s="9"/>
      <c r="V1" s="7"/>
      <c r="W1" s="99"/>
      <c r="X1" s="99"/>
      <c r="Y1" s="99"/>
      <c r="Z1" s="99"/>
      <c r="AA1" s="99"/>
      <c r="AB1" s="99"/>
      <c r="AC1" s="99"/>
      <c r="AD1" s="99"/>
      <c r="AE1" s="99"/>
      <c r="AF1" s="10"/>
      <c r="AG1" s="7"/>
    </row>
    <row r="2" spans="1:33">
      <c r="A2" s="1"/>
      <c r="B2" s="5"/>
      <c r="C2" s="6"/>
      <c r="D2" s="7"/>
      <c r="E2" s="9"/>
      <c r="F2" s="9"/>
      <c r="G2" s="7"/>
      <c r="H2" s="7"/>
      <c r="I2" s="7"/>
      <c r="J2" s="7"/>
      <c r="K2" s="9"/>
      <c r="L2" s="9"/>
      <c r="M2" s="7"/>
      <c r="N2" s="9"/>
      <c r="O2" s="9"/>
      <c r="P2" s="7"/>
      <c r="Q2" s="9"/>
      <c r="R2" s="9"/>
      <c r="S2" s="7"/>
      <c r="T2" s="9"/>
      <c r="U2" s="9"/>
      <c r="V2" s="7"/>
      <c r="W2" s="99"/>
      <c r="X2" s="99"/>
      <c r="Y2" s="99"/>
      <c r="Z2" s="99"/>
      <c r="AA2" s="99"/>
      <c r="AB2" s="99"/>
      <c r="AC2" s="99"/>
      <c r="AD2" s="99"/>
      <c r="AE2" s="99"/>
      <c r="AF2" s="10"/>
      <c r="AG2" s="7"/>
    </row>
    <row r="3" spans="1:33">
      <c r="A3" s="1"/>
      <c r="B3" s="5"/>
      <c r="C3" s="6"/>
      <c r="D3" s="7"/>
      <c r="E3" s="9"/>
      <c r="F3" s="9"/>
      <c r="G3" s="7"/>
      <c r="H3" s="7"/>
      <c r="I3" s="7"/>
      <c r="J3" s="7"/>
      <c r="K3" s="9"/>
      <c r="L3" s="9"/>
      <c r="M3" s="7"/>
      <c r="N3" s="9"/>
      <c r="O3" s="9"/>
      <c r="P3" s="7"/>
      <c r="Q3" s="9"/>
      <c r="R3" s="9"/>
      <c r="S3" s="7"/>
      <c r="T3" s="9"/>
      <c r="U3" s="9"/>
      <c r="V3" s="7"/>
      <c r="W3" s="99"/>
      <c r="X3" s="99"/>
      <c r="Y3" s="99"/>
      <c r="Z3" s="99"/>
      <c r="AA3" s="99"/>
      <c r="AB3" s="99"/>
      <c r="AC3" s="99"/>
      <c r="AD3" s="99"/>
      <c r="AE3" s="99"/>
      <c r="AF3" s="10"/>
      <c r="AG3" s="7"/>
    </row>
    <row r="4" spans="1:33">
      <c r="A4" s="1"/>
      <c r="B4" s="5"/>
      <c r="C4" s="6"/>
      <c r="D4" s="7"/>
      <c r="E4" s="9"/>
      <c r="F4" s="9"/>
      <c r="G4" s="7"/>
      <c r="H4" s="7"/>
      <c r="I4" s="7"/>
      <c r="J4" s="7"/>
      <c r="K4" s="9"/>
      <c r="L4" s="9"/>
      <c r="M4" s="7"/>
      <c r="N4" s="9"/>
      <c r="O4" s="9"/>
      <c r="P4" s="7"/>
      <c r="Q4" s="9"/>
      <c r="R4" s="9"/>
      <c r="S4" s="7"/>
      <c r="T4" s="9"/>
      <c r="U4" s="9"/>
      <c r="V4" s="7"/>
      <c r="W4" s="99"/>
      <c r="X4" s="99"/>
      <c r="Y4" s="99"/>
      <c r="Z4" s="99"/>
      <c r="AA4" s="99"/>
      <c r="AB4" s="99"/>
      <c r="AC4" s="99"/>
      <c r="AD4" s="99"/>
      <c r="AE4" s="99"/>
      <c r="AF4" s="10"/>
      <c r="AG4" s="7"/>
    </row>
    <row r="5" spans="1:33">
      <c r="A5" s="1"/>
      <c r="B5" s="5"/>
      <c r="C5" s="6"/>
      <c r="D5" s="7"/>
      <c r="E5" s="9"/>
      <c r="F5" s="9"/>
      <c r="G5" s="7"/>
      <c r="H5" s="7"/>
      <c r="I5" s="7"/>
      <c r="J5" s="7"/>
      <c r="K5" s="9"/>
      <c r="L5" s="9"/>
      <c r="M5" s="7"/>
      <c r="N5" s="9"/>
      <c r="O5" s="9"/>
      <c r="P5" s="7"/>
      <c r="Q5" s="9"/>
      <c r="R5" s="9"/>
      <c r="S5" s="7"/>
      <c r="T5" s="9"/>
      <c r="U5" s="9"/>
      <c r="V5" s="7"/>
      <c r="W5" s="99"/>
      <c r="X5" s="99"/>
      <c r="Y5" s="99"/>
      <c r="Z5" s="99"/>
      <c r="AA5" s="99"/>
      <c r="AB5" s="99"/>
      <c r="AC5" s="99"/>
      <c r="AD5" s="99"/>
      <c r="AE5" s="99"/>
      <c r="AF5" s="10"/>
      <c r="AG5" s="7"/>
    </row>
    <row r="6" spans="1:33">
      <c r="A6" s="1"/>
      <c r="B6" s="5"/>
      <c r="C6" s="6"/>
      <c r="D6" s="7"/>
      <c r="E6" s="9"/>
      <c r="F6" s="9"/>
      <c r="G6" s="7"/>
      <c r="H6" s="7"/>
      <c r="I6" s="7"/>
      <c r="J6" s="7"/>
      <c r="K6" s="9"/>
      <c r="L6" s="9"/>
      <c r="M6" s="7"/>
      <c r="N6" s="9"/>
      <c r="O6" s="9"/>
      <c r="P6" s="7"/>
      <c r="Q6" s="9"/>
      <c r="R6" s="9"/>
      <c r="S6" s="7"/>
      <c r="T6" s="9"/>
      <c r="U6" s="9"/>
      <c r="V6" s="7"/>
      <c r="W6" s="99"/>
      <c r="X6" s="99"/>
      <c r="Y6" s="99"/>
      <c r="Z6" s="92"/>
      <c r="AA6" s="99"/>
      <c r="AB6" s="99"/>
      <c r="AC6" s="99"/>
      <c r="AD6" s="99"/>
      <c r="AE6" s="99"/>
      <c r="AF6" s="10"/>
      <c r="AG6" s="7"/>
    </row>
    <row r="7" spans="1:33">
      <c r="A7" s="1"/>
      <c r="B7" s="5"/>
      <c r="C7" s="6"/>
      <c r="D7" s="7"/>
      <c r="E7" s="9"/>
      <c r="F7" s="9"/>
      <c r="G7" s="7"/>
      <c r="H7" s="7"/>
      <c r="I7" s="7"/>
      <c r="J7" s="7"/>
      <c r="K7" s="9"/>
      <c r="L7" s="9"/>
      <c r="M7" s="7"/>
      <c r="N7" s="9"/>
      <c r="O7" s="9"/>
      <c r="P7" s="7"/>
      <c r="Q7" s="9"/>
      <c r="R7" s="9"/>
      <c r="S7" s="7"/>
      <c r="T7" s="9"/>
      <c r="U7" s="9"/>
      <c r="V7" s="7"/>
      <c r="W7" s="99"/>
      <c r="X7" s="99"/>
      <c r="Y7" s="99"/>
      <c r="Z7" s="99"/>
      <c r="AA7" s="99"/>
      <c r="AB7" s="99"/>
      <c r="AC7" s="99"/>
      <c r="AD7" s="99"/>
      <c r="AE7" s="99"/>
      <c r="AF7" s="10"/>
      <c r="AG7" s="7"/>
    </row>
    <row r="8" spans="1:33" hidden="1">
      <c r="A8" s="1"/>
      <c r="B8" s="5"/>
      <c r="C8" s="6"/>
      <c r="D8" s="7"/>
      <c r="E8" s="9"/>
      <c r="F8" s="9"/>
      <c r="G8" s="7"/>
      <c r="H8" s="7"/>
      <c r="I8" s="7"/>
      <c r="J8" s="7"/>
      <c r="K8" s="9"/>
      <c r="L8" s="9"/>
      <c r="M8" s="7"/>
      <c r="N8" s="9"/>
      <c r="O8" s="9"/>
      <c r="P8" s="7"/>
      <c r="Q8" s="9"/>
      <c r="R8" s="9"/>
      <c r="S8" s="7"/>
      <c r="T8" s="9"/>
      <c r="U8" s="9"/>
      <c r="V8" s="7"/>
      <c r="W8" s="7"/>
      <c r="X8" s="10"/>
      <c r="Y8" s="7"/>
      <c r="Z8" s="10"/>
      <c r="AA8" s="7"/>
      <c r="AB8" s="10"/>
      <c r="AC8" s="7"/>
      <c r="AD8" s="10"/>
      <c r="AE8" s="7"/>
      <c r="AF8" s="10"/>
      <c r="AG8" s="7"/>
    </row>
    <row r="9" spans="1:33" hidden="1">
      <c r="A9" s="1"/>
      <c r="B9" s="5"/>
      <c r="C9" s="6"/>
      <c r="D9" s="7"/>
      <c r="E9" s="9"/>
      <c r="F9" s="9"/>
      <c r="G9" s="7"/>
      <c r="H9" s="7"/>
      <c r="I9" s="7"/>
      <c r="J9" s="7"/>
      <c r="K9" s="9"/>
      <c r="L9" s="9"/>
      <c r="M9" s="7"/>
      <c r="N9" s="9"/>
      <c r="O9" s="9"/>
      <c r="P9" s="7"/>
      <c r="Q9" s="9"/>
      <c r="R9" s="9"/>
      <c r="S9" s="7"/>
      <c r="T9" s="9"/>
      <c r="U9" s="9"/>
      <c r="V9" s="7"/>
      <c r="W9" s="7"/>
      <c r="X9" s="10"/>
      <c r="Y9" s="7"/>
      <c r="Z9" s="10"/>
      <c r="AA9" s="7"/>
      <c r="AB9" s="10"/>
      <c r="AC9" s="7"/>
      <c r="AD9" s="10"/>
      <c r="AE9" s="7"/>
      <c r="AF9" s="10"/>
      <c r="AG9" s="7"/>
    </row>
    <row r="10" spans="1:33" ht="17.399999999999999" hidden="1">
      <c r="A10" s="80" t="s">
        <v>0</v>
      </c>
      <c r="B10" s="5"/>
      <c r="C10" s="6"/>
      <c r="D10" s="7"/>
      <c r="E10" s="9"/>
      <c r="F10" s="9"/>
      <c r="G10" s="7"/>
      <c r="H10" s="7"/>
      <c r="I10" s="7"/>
      <c r="J10" s="7"/>
      <c r="K10" s="9"/>
      <c r="L10" s="9"/>
      <c r="M10" s="7"/>
      <c r="N10" s="9"/>
      <c r="O10" s="9"/>
      <c r="P10" s="7"/>
      <c r="Q10" s="9"/>
      <c r="R10" s="9"/>
      <c r="S10" s="7"/>
      <c r="T10" s="9"/>
      <c r="U10" s="9"/>
      <c r="V10" s="7"/>
      <c r="W10" s="7"/>
      <c r="X10" s="10"/>
      <c r="Y10" s="7"/>
      <c r="Z10" s="10"/>
      <c r="AA10" s="7"/>
      <c r="AB10" s="10"/>
      <c r="AC10" s="7"/>
      <c r="AD10" s="10"/>
      <c r="AE10" s="7"/>
      <c r="AF10" s="10"/>
      <c r="AG10" s="7"/>
    </row>
    <row r="11" spans="1:33" ht="18.75" customHeight="1">
      <c r="A11" s="45" t="s">
        <v>1</v>
      </c>
      <c r="B11" s="5"/>
      <c r="C11" s="6"/>
      <c r="D11" s="7"/>
      <c r="E11" s="9"/>
      <c r="F11" s="9"/>
      <c r="G11" s="7"/>
      <c r="H11" s="7"/>
      <c r="I11" s="7"/>
      <c r="J11" s="7"/>
      <c r="K11" s="9"/>
      <c r="L11" s="9"/>
      <c r="M11" s="7"/>
      <c r="N11" s="9"/>
      <c r="O11" s="9"/>
      <c r="P11" s="7"/>
      <c r="Q11" s="9"/>
      <c r="R11" s="9"/>
      <c r="S11" s="7"/>
      <c r="T11" s="9"/>
      <c r="U11" s="9"/>
      <c r="V11" s="7"/>
      <c r="W11" s="7"/>
      <c r="X11" s="10"/>
      <c r="Y11" s="7"/>
      <c r="Z11" s="10"/>
      <c r="AA11" s="7"/>
      <c r="AB11" s="10"/>
      <c r="AC11" s="7"/>
      <c r="AD11" s="10"/>
      <c r="AE11" s="7"/>
      <c r="AF11" s="10"/>
      <c r="AG11" s="7"/>
    </row>
    <row r="12" spans="1:33" s="94" customFormat="1" ht="13.8">
      <c r="A12" s="115" t="s">
        <v>2</v>
      </c>
      <c r="B12" s="262" t="s">
        <v>90</v>
      </c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</row>
    <row r="13" spans="1:33" s="96" customFormat="1" ht="15.6">
      <c r="A13" s="95" t="s">
        <v>5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</row>
    <row r="14" spans="1:33" ht="15" customHeight="1">
      <c r="A14" s="214" t="s">
        <v>8</v>
      </c>
      <c r="B14" s="266" t="s">
        <v>9</v>
      </c>
      <c r="C14" s="269" t="s">
        <v>10</v>
      </c>
      <c r="D14" s="279" t="s">
        <v>88</v>
      </c>
      <c r="E14" s="277" t="s">
        <v>40</v>
      </c>
      <c r="F14" s="277"/>
      <c r="G14" s="277"/>
      <c r="H14" s="278" t="s">
        <v>41</v>
      </c>
      <c r="I14" s="278"/>
      <c r="J14" s="278"/>
      <c r="K14" s="277" t="s">
        <v>43</v>
      </c>
      <c r="L14" s="277"/>
      <c r="M14" s="277"/>
      <c r="N14" s="277" t="s">
        <v>73</v>
      </c>
      <c r="O14" s="277"/>
      <c r="P14" s="277"/>
      <c r="Q14" s="277" t="s">
        <v>44</v>
      </c>
      <c r="R14" s="277"/>
      <c r="S14" s="277"/>
      <c r="T14" s="277" t="s">
        <v>45</v>
      </c>
      <c r="U14" s="277"/>
      <c r="V14" s="277"/>
      <c r="W14" s="247" t="s">
        <v>25</v>
      </c>
      <c r="X14" s="250" t="s">
        <v>24</v>
      </c>
      <c r="Y14" s="251"/>
      <c r="Z14" s="251"/>
      <c r="AA14" s="251"/>
      <c r="AB14" s="251"/>
      <c r="AC14" s="251"/>
      <c r="AD14" s="251"/>
      <c r="AE14" s="251"/>
      <c r="AF14" s="251"/>
      <c r="AG14" s="252"/>
    </row>
    <row r="15" spans="1:33" ht="15" customHeight="1">
      <c r="A15" s="215"/>
      <c r="B15" s="267"/>
      <c r="C15" s="248"/>
      <c r="D15" s="280"/>
      <c r="E15" s="236" t="s">
        <v>86</v>
      </c>
      <c r="F15" s="236" t="s">
        <v>84</v>
      </c>
      <c r="G15" s="236" t="s">
        <v>83</v>
      </c>
      <c r="H15" s="236" t="s">
        <v>86</v>
      </c>
      <c r="I15" s="236" t="s">
        <v>84</v>
      </c>
      <c r="J15" s="236" t="s">
        <v>83</v>
      </c>
      <c r="K15" s="236" t="s">
        <v>86</v>
      </c>
      <c r="L15" s="236" t="s">
        <v>84</v>
      </c>
      <c r="M15" s="236" t="s">
        <v>83</v>
      </c>
      <c r="N15" s="236" t="s">
        <v>86</v>
      </c>
      <c r="O15" s="236" t="s">
        <v>84</v>
      </c>
      <c r="P15" s="236" t="s">
        <v>83</v>
      </c>
      <c r="Q15" s="236" t="s">
        <v>86</v>
      </c>
      <c r="R15" s="236" t="s">
        <v>84</v>
      </c>
      <c r="S15" s="236" t="s">
        <v>83</v>
      </c>
      <c r="T15" s="236" t="s">
        <v>86</v>
      </c>
      <c r="U15" s="236" t="s">
        <v>84</v>
      </c>
      <c r="V15" s="236" t="s">
        <v>83</v>
      </c>
      <c r="W15" s="281"/>
      <c r="X15" s="253" t="s">
        <v>46</v>
      </c>
      <c r="Y15" s="254"/>
      <c r="Z15" s="253" t="s">
        <v>47</v>
      </c>
      <c r="AA15" s="254"/>
      <c r="AB15" s="253" t="s">
        <v>48</v>
      </c>
      <c r="AC15" s="254"/>
      <c r="AD15" s="253" t="s">
        <v>49</v>
      </c>
      <c r="AE15" s="254"/>
      <c r="AF15" s="253" t="s">
        <v>50</v>
      </c>
      <c r="AG15" s="254"/>
    </row>
    <row r="16" spans="1:33" ht="151.94999999999999" customHeight="1">
      <c r="A16" s="215"/>
      <c r="B16" s="267"/>
      <c r="C16" s="248"/>
      <c r="D16" s="280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82"/>
      <c r="X16" s="255"/>
      <c r="Y16" s="256"/>
      <c r="Z16" s="255"/>
      <c r="AA16" s="256"/>
      <c r="AB16" s="255"/>
      <c r="AC16" s="256"/>
      <c r="AD16" s="255"/>
      <c r="AE16" s="256"/>
      <c r="AF16" s="255"/>
      <c r="AG16" s="256"/>
    </row>
    <row r="17" spans="1:34" ht="35.4" customHeight="1">
      <c r="A17" s="215"/>
      <c r="B17" s="268"/>
      <c r="C17" s="249"/>
      <c r="D17" s="61" t="s">
        <v>61</v>
      </c>
      <c r="E17" s="61" t="s">
        <v>61</v>
      </c>
      <c r="F17" s="61" t="s">
        <v>61</v>
      </c>
      <c r="G17" s="61" t="s">
        <v>61</v>
      </c>
      <c r="H17" s="61" t="s">
        <v>61</v>
      </c>
      <c r="I17" s="61" t="s">
        <v>61</v>
      </c>
      <c r="J17" s="61" t="s">
        <v>61</v>
      </c>
      <c r="K17" s="61" t="s">
        <v>61</v>
      </c>
      <c r="L17" s="61" t="s">
        <v>61</v>
      </c>
      <c r="M17" s="61" t="s">
        <v>61</v>
      </c>
      <c r="N17" s="61" t="s">
        <v>61</v>
      </c>
      <c r="O17" s="61" t="s">
        <v>61</v>
      </c>
      <c r="P17" s="61" t="s">
        <v>61</v>
      </c>
      <c r="Q17" s="61" t="s">
        <v>61</v>
      </c>
      <c r="R17" s="61" t="s">
        <v>61</v>
      </c>
      <c r="S17" s="61" t="s">
        <v>61</v>
      </c>
      <c r="T17" s="61" t="s">
        <v>61</v>
      </c>
      <c r="U17" s="61" t="s">
        <v>61</v>
      </c>
      <c r="V17" s="61" t="s">
        <v>61</v>
      </c>
      <c r="W17" s="61" t="s">
        <v>61</v>
      </c>
      <c r="X17" s="66" t="s">
        <v>63</v>
      </c>
      <c r="Y17" s="61" t="s">
        <v>61</v>
      </c>
      <c r="Z17" s="66" t="s">
        <v>63</v>
      </c>
      <c r="AA17" s="61" t="s">
        <v>61</v>
      </c>
      <c r="AB17" s="66" t="s">
        <v>63</v>
      </c>
      <c r="AC17" s="61" t="s">
        <v>61</v>
      </c>
      <c r="AD17" s="66" t="s">
        <v>63</v>
      </c>
      <c r="AE17" s="61" t="s">
        <v>61</v>
      </c>
      <c r="AF17" s="66" t="s">
        <v>63</v>
      </c>
      <c r="AG17" s="61" t="s">
        <v>61</v>
      </c>
    </row>
    <row r="18" spans="1:34">
      <c r="A18" s="17">
        <v>1</v>
      </c>
      <c r="B18" s="67">
        <v>1</v>
      </c>
      <c r="C18" s="67">
        <v>2</v>
      </c>
      <c r="D18" s="67">
        <v>3</v>
      </c>
      <c r="E18" s="67">
        <v>4</v>
      </c>
      <c r="F18" s="67">
        <v>5</v>
      </c>
      <c r="G18" s="67">
        <v>6</v>
      </c>
      <c r="H18" s="67">
        <v>7</v>
      </c>
      <c r="I18" s="67">
        <v>8</v>
      </c>
      <c r="J18" s="67">
        <v>9</v>
      </c>
      <c r="K18" s="67">
        <v>10</v>
      </c>
      <c r="L18" s="67">
        <v>11</v>
      </c>
      <c r="M18" s="67">
        <v>12</v>
      </c>
      <c r="N18" s="67">
        <v>13</v>
      </c>
      <c r="O18" s="67">
        <v>14</v>
      </c>
      <c r="P18" s="67">
        <v>15</v>
      </c>
      <c r="Q18" s="67">
        <v>16</v>
      </c>
      <c r="R18" s="67">
        <v>17</v>
      </c>
      <c r="S18" s="67">
        <v>18</v>
      </c>
      <c r="T18" s="67">
        <v>19</v>
      </c>
      <c r="U18" s="67">
        <v>20</v>
      </c>
      <c r="V18" s="67">
        <v>21</v>
      </c>
      <c r="W18" s="67">
        <v>19</v>
      </c>
      <c r="X18" s="67">
        <v>20</v>
      </c>
      <c r="Y18" s="67">
        <v>21</v>
      </c>
      <c r="Z18" s="67">
        <v>22</v>
      </c>
      <c r="AA18" s="67">
        <v>23</v>
      </c>
      <c r="AB18" s="67">
        <v>24</v>
      </c>
      <c r="AC18" s="67">
        <v>25</v>
      </c>
      <c r="AD18" s="67">
        <v>26</v>
      </c>
      <c r="AE18" s="67">
        <v>27</v>
      </c>
      <c r="AF18" s="67">
        <v>28</v>
      </c>
      <c r="AG18" s="67">
        <v>29</v>
      </c>
    </row>
    <row r="19" spans="1:34" ht="12.6" customHeight="1">
      <c r="A19" s="21"/>
      <c r="B19" s="131" t="s">
        <v>112</v>
      </c>
      <c r="C19" s="129"/>
      <c r="D19" s="146"/>
      <c r="E19" s="97"/>
      <c r="F19" s="97"/>
      <c r="G19" s="85"/>
      <c r="H19" s="85"/>
      <c r="I19" s="85"/>
      <c r="J19" s="85"/>
      <c r="K19" s="97"/>
      <c r="L19" s="97"/>
      <c r="M19" s="85"/>
      <c r="N19" s="97"/>
      <c r="O19" s="97"/>
      <c r="P19" s="85"/>
      <c r="Q19" s="97"/>
      <c r="R19" s="97"/>
      <c r="S19" s="85"/>
      <c r="T19" s="97"/>
      <c r="U19" s="97"/>
      <c r="V19" s="85"/>
      <c r="W19" s="146"/>
      <c r="X19" s="87"/>
      <c r="Y19" s="85"/>
      <c r="Z19" s="87"/>
      <c r="AA19" s="85"/>
      <c r="AB19" s="87"/>
      <c r="AC19" s="85"/>
      <c r="AD19" s="87"/>
      <c r="AE19" s="85"/>
      <c r="AF19" s="87"/>
      <c r="AG19" s="85"/>
    </row>
    <row r="20" spans="1:34" ht="14.4" customHeight="1">
      <c r="A20" s="114" t="s">
        <v>67</v>
      </c>
      <c r="B20" s="144" t="s">
        <v>113</v>
      </c>
      <c r="C20" s="129"/>
      <c r="D20" s="146"/>
      <c r="E20" s="97"/>
      <c r="F20" s="97"/>
      <c r="G20" s="85"/>
      <c r="H20" s="85"/>
      <c r="I20" s="85"/>
      <c r="J20" s="85"/>
      <c r="K20" s="97"/>
      <c r="L20" s="97"/>
      <c r="M20" s="85"/>
      <c r="N20" s="97"/>
      <c r="O20" s="97"/>
      <c r="P20" s="85"/>
      <c r="Q20" s="97"/>
      <c r="R20" s="85"/>
      <c r="S20" s="85"/>
      <c r="T20" s="97"/>
      <c r="U20" s="97"/>
      <c r="V20" s="85"/>
      <c r="W20" s="146"/>
      <c r="X20" s="87"/>
      <c r="Y20" s="85"/>
      <c r="Z20" s="87"/>
      <c r="AA20" s="85"/>
      <c r="AB20" s="87"/>
      <c r="AC20" s="85"/>
      <c r="AD20" s="87"/>
      <c r="AE20" s="85"/>
      <c r="AF20" s="87"/>
      <c r="AG20" s="85"/>
    </row>
    <row r="21" spans="1:34" ht="14.4" customHeight="1">
      <c r="A21" s="34"/>
      <c r="B21" s="15">
        <v>1</v>
      </c>
      <c r="C21" s="15" t="s">
        <v>115</v>
      </c>
      <c r="D21" s="84">
        <f>E21+F21+G21+H21+I21+J21+K21+L21+M21+N21+O21+P21+Q21+R21+S21+T21+U21+V21+W21+AA21+AC21+AE21+AG21</f>
        <v>4185.84</v>
      </c>
      <c r="E21" s="84">
        <v>0</v>
      </c>
      <c r="F21" s="84">
        <v>0</v>
      </c>
      <c r="G21" s="85">
        <v>0</v>
      </c>
      <c r="H21" s="85">
        <v>0</v>
      </c>
      <c r="I21" s="85">
        <v>0</v>
      </c>
      <c r="J21" s="85">
        <v>0</v>
      </c>
      <c r="K21" s="84">
        <v>0</v>
      </c>
      <c r="L21" s="84">
        <v>0</v>
      </c>
      <c r="M21" s="85">
        <v>0</v>
      </c>
      <c r="N21" s="84">
        <v>0</v>
      </c>
      <c r="O21" s="84">
        <v>0</v>
      </c>
      <c r="P21" s="85">
        <v>0</v>
      </c>
      <c r="Q21" s="84">
        <v>0</v>
      </c>
      <c r="R21" s="84">
        <v>0</v>
      </c>
      <c r="S21" s="85">
        <v>0</v>
      </c>
      <c r="T21" s="84">
        <v>4185.84</v>
      </c>
      <c r="U21" s="84">
        <v>0</v>
      </c>
      <c r="V21" s="85">
        <v>0</v>
      </c>
      <c r="W21" s="84">
        <v>0</v>
      </c>
      <c r="X21" s="86">
        <v>0</v>
      </c>
      <c r="Y21" s="85">
        <v>0</v>
      </c>
      <c r="Z21" s="86">
        <v>0</v>
      </c>
      <c r="AA21" s="85">
        <v>0</v>
      </c>
      <c r="AB21" s="86">
        <v>0</v>
      </c>
      <c r="AC21" s="85">
        <v>0</v>
      </c>
      <c r="AD21" s="86">
        <v>0</v>
      </c>
      <c r="AE21" s="85">
        <v>0</v>
      </c>
      <c r="AF21" s="86">
        <v>0</v>
      </c>
      <c r="AG21" s="85">
        <v>0</v>
      </c>
    </row>
    <row r="22" spans="1:34" ht="14.4" customHeight="1">
      <c r="A22" s="119"/>
      <c r="B22" s="15">
        <v>2</v>
      </c>
      <c r="C22" s="15" t="s">
        <v>101</v>
      </c>
      <c r="D22" s="84">
        <f>E22+F22+G22+H22+I22+J22+K22+L22+M22+N22+O22+P22+Q22+R22+S22+T22+U22+V22+W22+AA22+AC22+AE22+AG22</f>
        <v>9414.0400000000009</v>
      </c>
      <c r="E22" s="84">
        <v>6972.3</v>
      </c>
      <c r="F22" s="84">
        <v>0</v>
      </c>
      <c r="G22" s="85">
        <v>0</v>
      </c>
      <c r="H22" s="85">
        <v>0</v>
      </c>
      <c r="I22" s="85">
        <v>0</v>
      </c>
      <c r="J22" s="85">
        <v>0</v>
      </c>
      <c r="K22" s="84">
        <v>0</v>
      </c>
      <c r="L22" s="84">
        <v>0</v>
      </c>
      <c r="M22" s="85">
        <v>0</v>
      </c>
      <c r="N22" s="84">
        <v>0</v>
      </c>
      <c r="O22" s="84">
        <v>0</v>
      </c>
      <c r="P22" s="85">
        <v>0</v>
      </c>
      <c r="Q22" s="84">
        <v>0</v>
      </c>
      <c r="R22" s="84">
        <v>0</v>
      </c>
      <c r="S22" s="85">
        <v>0</v>
      </c>
      <c r="T22" s="84">
        <v>2441.7399999999998</v>
      </c>
      <c r="U22" s="84">
        <v>0</v>
      </c>
      <c r="V22" s="85">
        <v>0</v>
      </c>
      <c r="W22" s="84">
        <v>0</v>
      </c>
      <c r="X22" s="86">
        <v>0</v>
      </c>
      <c r="Y22" s="85">
        <v>0</v>
      </c>
      <c r="Z22" s="86">
        <v>0</v>
      </c>
      <c r="AA22" s="85">
        <v>0</v>
      </c>
      <c r="AB22" s="86">
        <v>0</v>
      </c>
      <c r="AC22" s="85">
        <v>0</v>
      </c>
      <c r="AD22" s="86">
        <v>0</v>
      </c>
      <c r="AE22" s="85">
        <v>0</v>
      </c>
      <c r="AF22" s="86">
        <v>0</v>
      </c>
      <c r="AG22" s="85">
        <v>0</v>
      </c>
    </row>
    <row r="23" spans="1:34" ht="12" customHeight="1">
      <c r="A23" s="119"/>
      <c r="B23" s="15">
        <v>3</v>
      </c>
      <c r="C23" s="15" t="s">
        <v>102</v>
      </c>
      <c r="D23" s="84">
        <f>E23+F23+G23+H23+I23+J23+K23+L23+M23+N23+O23+P23+Q23+R23+S23+T23+U23+V23+W23+AA23+AC23+AE23+AG23</f>
        <v>1395.28</v>
      </c>
      <c r="E23" s="84">
        <v>0</v>
      </c>
      <c r="F23" s="84">
        <v>0</v>
      </c>
      <c r="G23" s="85">
        <v>0</v>
      </c>
      <c r="H23" s="85">
        <v>0</v>
      </c>
      <c r="I23" s="85">
        <v>0</v>
      </c>
      <c r="J23" s="85">
        <v>0</v>
      </c>
      <c r="K23" s="84">
        <v>0</v>
      </c>
      <c r="L23" s="84">
        <v>0</v>
      </c>
      <c r="M23" s="85">
        <v>0</v>
      </c>
      <c r="N23" s="84">
        <v>0</v>
      </c>
      <c r="O23" s="84">
        <v>0</v>
      </c>
      <c r="P23" s="85">
        <v>0</v>
      </c>
      <c r="Q23" s="84">
        <v>0</v>
      </c>
      <c r="R23" s="84">
        <v>0</v>
      </c>
      <c r="S23" s="85">
        <v>0</v>
      </c>
      <c r="T23" s="84">
        <v>1395.28</v>
      </c>
      <c r="U23" s="84">
        <v>0</v>
      </c>
      <c r="V23" s="85">
        <v>0</v>
      </c>
      <c r="W23" s="84">
        <v>0</v>
      </c>
      <c r="X23" s="86">
        <v>0</v>
      </c>
      <c r="Y23" s="85">
        <v>0</v>
      </c>
      <c r="Z23" s="86">
        <v>0</v>
      </c>
      <c r="AA23" s="85">
        <v>0</v>
      </c>
      <c r="AB23" s="86">
        <v>0</v>
      </c>
      <c r="AC23" s="85">
        <v>0</v>
      </c>
      <c r="AD23" s="86">
        <v>0</v>
      </c>
      <c r="AE23" s="85">
        <v>0</v>
      </c>
      <c r="AF23" s="86">
        <v>0</v>
      </c>
      <c r="AG23" s="85">
        <v>0</v>
      </c>
      <c r="AH23" s="120" t="s">
        <v>81</v>
      </c>
    </row>
    <row r="24" spans="1:34" ht="13.95" customHeight="1">
      <c r="B24" s="15">
        <v>4</v>
      </c>
      <c r="C24" s="15" t="s">
        <v>117</v>
      </c>
      <c r="D24" s="84">
        <f>E24+F24+G24+H24+I24+J24+K24+L24+M24+N24+O24+P24+Q24+R24+S24+T24+U24+V24+W24+AA24+AC24+AE24+AG24</f>
        <v>0</v>
      </c>
      <c r="E24" s="84">
        <v>0</v>
      </c>
      <c r="F24" s="84">
        <v>0</v>
      </c>
      <c r="G24" s="85">
        <v>0</v>
      </c>
      <c r="H24" s="85">
        <v>0</v>
      </c>
      <c r="I24" s="85">
        <v>0</v>
      </c>
      <c r="J24" s="85">
        <v>0</v>
      </c>
      <c r="K24" s="84">
        <v>0</v>
      </c>
      <c r="L24" s="84">
        <v>0</v>
      </c>
      <c r="M24" s="85">
        <v>0</v>
      </c>
      <c r="N24" s="84">
        <v>0</v>
      </c>
      <c r="O24" s="84">
        <v>0</v>
      </c>
      <c r="P24" s="85">
        <v>0</v>
      </c>
      <c r="Q24" s="84">
        <v>0</v>
      </c>
      <c r="R24" s="84">
        <v>0</v>
      </c>
      <c r="S24" s="85">
        <v>0</v>
      </c>
      <c r="T24" s="84">
        <v>0</v>
      </c>
      <c r="U24" s="84">
        <v>0</v>
      </c>
      <c r="V24" s="85">
        <v>0</v>
      </c>
      <c r="W24" s="84">
        <v>0</v>
      </c>
      <c r="X24" s="86">
        <v>0</v>
      </c>
      <c r="Y24" s="85">
        <v>0</v>
      </c>
      <c r="Z24" s="86">
        <v>0</v>
      </c>
      <c r="AA24" s="85">
        <v>0</v>
      </c>
      <c r="AB24" s="86">
        <v>0</v>
      </c>
      <c r="AC24" s="85">
        <v>0</v>
      </c>
      <c r="AD24" s="86">
        <v>0</v>
      </c>
      <c r="AE24" s="85">
        <v>0</v>
      </c>
      <c r="AF24" s="86">
        <v>0</v>
      </c>
      <c r="AG24" s="85">
        <v>0</v>
      </c>
    </row>
    <row r="25" spans="1:34" s="82" customFormat="1" ht="16.95" customHeight="1">
      <c r="B25" s="167" t="s">
        <v>118</v>
      </c>
      <c r="C25" s="129"/>
      <c r="D25" s="146">
        <f>D21+D22+D23+D24</f>
        <v>14995.160000000002</v>
      </c>
      <c r="E25" s="146">
        <v>6972.3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146">
        <v>0</v>
      </c>
      <c r="Q25" s="146">
        <v>0</v>
      </c>
      <c r="R25" s="146">
        <v>0</v>
      </c>
      <c r="S25" s="146">
        <v>0</v>
      </c>
      <c r="T25" s="146">
        <v>8022.86</v>
      </c>
      <c r="U25" s="146">
        <v>0</v>
      </c>
      <c r="V25" s="146">
        <v>0</v>
      </c>
      <c r="W25" s="146">
        <v>0</v>
      </c>
      <c r="X25" s="152">
        <v>0</v>
      </c>
      <c r="Y25" s="146">
        <v>0</v>
      </c>
      <c r="Z25" s="152">
        <v>0</v>
      </c>
      <c r="AA25" s="146">
        <v>0</v>
      </c>
      <c r="AB25" s="152">
        <v>0</v>
      </c>
      <c r="AC25" s="146">
        <v>0</v>
      </c>
      <c r="AD25" s="152">
        <v>0</v>
      </c>
      <c r="AE25" s="146">
        <v>0</v>
      </c>
      <c r="AF25" s="152">
        <v>0</v>
      </c>
      <c r="AG25" s="146">
        <v>0</v>
      </c>
    </row>
    <row r="26" spans="1:34" ht="14.4" customHeight="1">
      <c r="B26" s="131" t="s">
        <v>123</v>
      </c>
      <c r="C26" s="129" t="s">
        <v>161</v>
      </c>
      <c r="D26" s="146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162"/>
      <c r="U26" s="85"/>
      <c r="V26" s="85"/>
      <c r="W26" s="146"/>
      <c r="X26" s="87"/>
      <c r="Y26" s="85"/>
      <c r="Z26" s="87"/>
      <c r="AA26" s="85"/>
      <c r="AB26" s="87"/>
      <c r="AC26" s="85"/>
      <c r="AD26" s="87"/>
      <c r="AE26" s="85"/>
      <c r="AF26" s="87"/>
      <c r="AG26" s="85"/>
    </row>
    <row r="27" spans="1:34" ht="13.2" customHeight="1">
      <c r="B27" s="144" t="s">
        <v>160</v>
      </c>
      <c r="C27" s="129" t="s">
        <v>119</v>
      </c>
      <c r="D27" s="146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162"/>
      <c r="U27" s="85"/>
      <c r="V27" s="85"/>
      <c r="W27" s="146"/>
      <c r="X27" s="87"/>
      <c r="Y27" s="85"/>
      <c r="Z27" s="87"/>
      <c r="AA27" s="85"/>
      <c r="AB27" s="87"/>
      <c r="AC27" s="85"/>
      <c r="AD27" s="87"/>
      <c r="AE27" s="85"/>
      <c r="AF27" s="87"/>
      <c r="AG27" s="85"/>
    </row>
    <row r="28" spans="1:34" ht="12" customHeight="1">
      <c r="B28" s="15">
        <v>1</v>
      </c>
      <c r="C28" s="15" t="s">
        <v>162</v>
      </c>
      <c r="D28" s="84">
        <f>E28+F28+G28+H28+I28+J28+K28+L28+M28+N28+O28+P28+Q28+R28+S28+T28+U28+V28+W28+AA28+AC28+AE28+AG28</f>
        <v>0</v>
      </c>
      <c r="E28" s="84">
        <v>0</v>
      </c>
      <c r="F28" s="84">
        <v>0</v>
      </c>
      <c r="G28" s="85">
        <v>0</v>
      </c>
      <c r="H28" s="85">
        <v>0</v>
      </c>
      <c r="I28" s="85">
        <v>0</v>
      </c>
      <c r="J28" s="85">
        <v>0</v>
      </c>
      <c r="K28" s="84">
        <v>0</v>
      </c>
      <c r="L28" s="84">
        <v>0</v>
      </c>
      <c r="M28" s="85">
        <v>0</v>
      </c>
      <c r="N28" s="84">
        <v>0</v>
      </c>
      <c r="O28" s="84">
        <v>0</v>
      </c>
      <c r="P28" s="85">
        <v>0</v>
      </c>
      <c r="Q28" s="84">
        <v>0</v>
      </c>
      <c r="R28" s="84">
        <v>0</v>
      </c>
      <c r="S28" s="85">
        <v>0</v>
      </c>
      <c r="T28" s="84">
        <v>0</v>
      </c>
      <c r="U28" s="84">
        <v>0</v>
      </c>
      <c r="V28" s="85">
        <v>0</v>
      </c>
      <c r="W28" s="84">
        <v>0</v>
      </c>
      <c r="X28" s="86">
        <v>0</v>
      </c>
      <c r="Y28" s="85">
        <v>0</v>
      </c>
      <c r="Z28" s="86">
        <v>0</v>
      </c>
      <c r="AA28" s="85">
        <v>0</v>
      </c>
      <c r="AB28" s="86">
        <v>0</v>
      </c>
      <c r="AC28" s="85">
        <v>0</v>
      </c>
      <c r="AD28" s="86">
        <v>0</v>
      </c>
      <c r="AE28" s="85">
        <v>0</v>
      </c>
      <c r="AF28" s="86">
        <v>0</v>
      </c>
      <c r="AG28" s="85">
        <v>0</v>
      </c>
    </row>
    <row r="29" spans="1:34" ht="12" customHeight="1">
      <c r="B29" s="15">
        <v>2</v>
      </c>
      <c r="C29" s="15" t="s">
        <v>96</v>
      </c>
      <c r="D29" s="84">
        <f>E29+F29+G29+H29+I29+J29+K29+L29+M29+N29+O29+P29+Q29+R29+S29+T29+U29+V29+W29+AA29+AC29+AE29+AG29</f>
        <v>4185.84</v>
      </c>
      <c r="E29" s="84">
        <v>0</v>
      </c>
      <c r="F29" s="84">
        <v>0</v>
      </c>
      <c r="G29" s="85">
        <v>0</v>
      </c>
      <c r="H29" s="85">
        <v>0</v>
      </c>
      <c r="I29" s="85">
        <v>0</v>
      </c>
      <c r="J29" s="85">
        <v>0</v>
      </c>
      <c r="K29" s="84">
        <v>0</v>
      </c>
      <c r="L29" s="84">
        <v>0</v>
      </c>
      <c r="M29" s="85">
        <v>0</v>
      </c>
      <c r="N29" s="84">
        <v>0</v>
      </c>
      <c r="O29" s="84">
        <v>0</v>
      </c>
      <c r="P29" s="85">
        <v>0</v>
      </c>
      <c r="Q29" s="84">
        <v>0</v>
      </c>
      <c r="R29" s="84">
        <v>0</v>
      </c>
      <c r="S29" s="85">
        <v>0</v>
      </c>
      <c r="T29" s="84">
        <v>4185.84</v>
      </c>
      <c r="U29" s="84">
        <v>0</v>
      </c>
      <c r="V29" s="85">
        <v>0</v>
      </c>
      <c r="W29" s="84">
        <v>0</v>
      </c>
      <c r="X29" s="86">
        <v>0</v>
      </c>
      <c r="Y29" s="85">
        <v>0</v>
      </c>
      <c r="Z29" s="86">
        <v>0</v>
      </c>
      <c r="AA29" s="85">
        <v>0</v>
      </c>
      <c r="AB29" s="86">
        <v>0</v>
      </c>
      <c r="AC29" s="85">
        <v>0</v>
      </c>
      <c r="AD29" s="86">
        <v>0</v>
      </c>
      <c r="AE29" s="85">
        <v>0</v>
      </c>
      <c r="AF29" s="86">
        <v>0</v>
      </c>
      <c r="AG29" s="85">
        <v>0</v>
      </c>
    </row>
    <row r="30" spans="1:34" ht="13.2" customHeight="1">
      <c r="B30" s="15" t="s">
        <v>81</v>
      </c>
      <c r="C30" s="15" t="s">
        <v>144</v>
      </c>
      <c r="D30" s="84">
        <f>D28+D29</f>
        <v>4185.84</v>
      </c>
      <c r="E30" s="84">
        <v>0</v>
      </c>
      <c r="F30" s="84">
        <v>0</v>
      </c>
      <c r="G30" s="85">
        <v>0</v>
      </c>
      <c r="H30" s="85">
        <v>0</v>
      </c>
      <c r="I30" s="85">
        <v>0</v>
      </c>
      <c r="J30" s="85">
        <v>0</v>
      </c>
      <c r="K30" s="84">
        <v>0</v>
      </c>
      <c r="L30" s="84">
        <v>0</v>
      </c>
      <c r="M30" s="85">
        <v>0</v>
      </c>
      <c r="N30" s="84">
        <v>0</v>
      </c>
      <c r="O30" s="84">
        <v>0</v>
      </c>
      <c r="P30" s="85">
        <v>0</v>
      </c>
      <c r="Q30" s="84">
        <v>0</v>
      </c>
      <c r="R30" s="84">
        <v>0</v>
      </c>
      <c r="S30" s="85">
        <v>0</v>
      </c>
      <c r="T30" s="84">
        <v>4185.84</v>
      </c>
      <c r="U30" s="84">
        <v>0</v>
      </c>
      <c r="V30" s="85">
        <v>0</v>
      </c>
      <c r="W30" s="84">
        <v>0</v>
      </c>
      <c r="X30" s="86">
        <v>0</v>
      </c>
      <c r="Y30" s="85">
        <v>0</v>
      </c>
      <c r="Z30" s="86">
        <v>0</v>
      </c>
      <c r="AA30" s="85">
        <v>0</v>
      </c>
      <c r="AB30" s="86">
        <v>0</v>
      </c>
      <c r="AC30" s="85">
        <v>0</v>
      </c>
      <c r="AD30" s="86">
        <v>0</v>
      </c>
      <c r="AE30" s="85">
        <v>0</v>
      </c>
      <c r="AF30" s="86">
        <v>0</v>
      </c>
      <c r="AG30" s="85">
        <v>0</v>
      </c>
    </row>
    <row r="31" spans="1:34" s="82" customFormat="1" ht="13.2" customHeight="1">
      <c r="B31" s="154" t="s">
        <v>145</v>
      </c>
      <c r="C31" s="129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</row>
    <row r="32" spans="1:34" ht="10.95" customHeight="1">
      <c r="B32" s="271" t="s">
        <v>163</v>
      </c>
      <c r="C32" s="271"/>
      <c r="D32" s="149"/>
      <c r="E32" s="146"/>
      <c r="F32" s="146"/>
      <c r="G32" s="146"/>
      <c r="H32" s="146"/>
      <c r="I32" s="146"/>
      <c r="J32" s="150"/>
      <c r="K32" s="85"/>
      <c r="L32" s="85"/>
      <c r="M32" s="97"/>
      <c r="N32" s="85"/>
      <c r="O32" s="85"/>
      <c r="P32" s="150"/>
      <c r="Q32" s="85"/>
      <c r="R32" s="85"/>
      <c r="S32" s="151"/>
      <c r="T32" s="146"/>
      <c r="U32" s="146"/>
      <c r="V32" s="97"/>
      <c r="W32" s="85"/>
      <c r="X32" s="146"/>
      <c r="Y32" s="146"/>
      <c r="Z32" s="146"/>
      <c r="AA32" s="146"/>
      <c r="AB32" s="146"/>
      <c r="AC32" s="146"/>
      <c r="AD32" s="146"/>
      <c r="AE32" s="146"/>
      <c r="AF32" s="152"/>
      <c r="AG32" s="146"/>
    </row>
    <row r="33" spans="1:33" ht="13.95" customHeight="1">
      <c r="B33" s="145">
        <v>1</v>
      </c>
      <c r="C33" s="154" t="s">
        <v>104</v>
      </c>
      <c r="D33" s="84">
        <f t="shared" ref="D33:D46" si="0">E33+F33+G33+H33+I33+J33+K33+L33+M33+N33+O33+P33+Q33+R33+S33+T33+U33+V33+W33+AA33+AC33+AE33+AG33</f>
        <v>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57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157">
        <v>0</v>
      </c>
      <c r="Q33" s="85">
        <v>0</v>
      </c>
      <c r="R33" s="85">
        <f>'2.2'!Q33*20%</f>
        <v>0</v>
      </c>
      <c r="S33" s="146">
        <v>0</v>
      </c>
      <c r="T33" s="146">
        <v>0</v>
      </c>
      <c r="U33" s="146">
        <v>0</v>
      </c>
      <c r="V33" s="85">
        <v>0</v>
      </c>
      <c r="W33" s="85">
        <v>0</v>
      </c>
      <c r="X33" s="152">
        <v>0</v>
      </c>
      <c r="Y33" s="146">
        <v>0</v>
      </c>
      <c r="Z33" s="152">
        <v>0</v>
      </c>
      <c r="AA33" s="146">
        <v>0</v>
      </c>
      <c r="AB33" s="152">
        <v>0</v>
      </c>
      <c r="AC33" s="146">
        <v>0</v>
      </c>
      <c r="AD33" s="152">
        <v>0</v>
      </c>
      <c r="AE33" s="146">
        <v>0</v>
      </c>
      <c r="AF33" s="152">
        <v>0</v>
      </c>
      <c r="AG33" s="146">
        <v>0</v>
      </c>
    </row>
    <row r="34" spans="1:33" ht="13.95" customHeight="1">
      <c r="B34" s="145">
        <v>2</v>
      </c>
      <c r="C34" s="154" t="s">
        <v>129</v>
      </c>
      <c r="D34" s="84">
        <f t="shared" si="0"/>
        <v>49309.73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57">
        <v>0</v>
      </c>
      <c r="K34" s="85">
        <v>5131.72</v>
      </c>
      <c r="L34" s="85">
        <v>0</v>
      </c>
      <c r="M34" s="85">
        <v>0</v>
      </c>
      <c r="N34" s="85">
        <v>0</v>
      </c>
      <c r="O34" s="85">
        <v>0</v>
      </c>
      <c r="P34" s="157">
        <v>0</v>
      </c>
      <c r="Q34" s="85">
        <v>3663.25</v>
      </c>
      <c r="R34" s="85">
        <f>'2.2'!Q34*20%</f>
        <v>34236</v>
      </c>
      <c r="S34" s="146">
        <v>0</v>
      </c>
      <c r="T34" s="146">
        <v>6278.76</v>
      </c>
      <c r="U34" s="146">
        <v>0</v>
      </c>
      <c r="V34" s="85">
        <v>0</v>
      </c>
      <c r="W34" s="85">
        <v>0</v>
      </c>
      <c r="X34" s="152">
        <v>0</v>
      </c>
      <c r="Y34" s="146">
        <v>0</v>
      </c>
      <c r="Z34" s="152">
        <v>0</v>
      </c>
      <c r="AA34" s="146">
        <v>0</v>
      </c>
      <c r="AB34" s="152">
        <v>0</v>
      </c>
      <c r="AC34" s="146">
        <v>0</v>
      </c>
      <c r="AD34" s="152">
        <v>0</v>
      </c>
      <c r="AE34" s="146">
        <v>0</v>
      </c>
      <c r="AF34" s="152">
        <v>0</v>
      </c>
      <c r="AG34" s="146">
        <v>0</v>
      </c>
    </row>
    <row r="35" spans="1:33" ht="14.4" customHeight="1">
      <c r="A35" s="155"/>
      <c r="B35" s="145">
        <v>3</v>
      </c>
      <c r="C35" s="154" t="s">
        <v>130</v>
      </c>
      <c r="D35" s="84">
        <f t="shared" si="0"/>
        <v>6156.2200000000012</v>
      </c>
      <c r="E35" s="146">
        <v>2739.11</v>
      </c>
      <c r="F35" s="146">
        <v>0</v>
      </c>
      <c r="G35" s="146">
        <v>0</v>
      </c>
      <c r="H35" s="146">
        <v>0</v>
      </c>
      <c r="I35" s="146">
        <v>0</v>
      </c>
      <c r="J35" s="157">
        <v>0</v>
      </c>
      <c r="K35" s="85">
        <v>1847.42</v>
      </c>
      <c r="L35" s="85">
        <v>0</v>
      </c>
      <c r="M35" s="85">
        <v>0</v>
      </c>
      <c r="N35" s="85">
        <v>0</v>
      </c>
      <c r="O35" s="85">
        <v>0</v>
      </c>
      <c r="P35" s="157">
        <v>0</v>
      </c>
      <c r="Q35" s="85">
        <v>0</v>
      </c>
      <c r="R35" s="85">
        <f>'2.2'!Q35*20%</f>
        <v>0</v>
      </c>
      <c r="S35" s="146">
        <v>0</v>
      </c>
      <c r="T35" s="146">
        <v>1569.69</v>
      </c>
      <c r="U35" s="146">
        <v>0</v>
      </c>
      <c r="V35" s="85">
        <v>0</v>
      </c>
      <c r="W35" s="85">
        <v>0</v>
      </c>
      <c r="X35" s="152">
        <v>0</v>
      </c>
      <c r="Y35" s="146">
        <v>0</v>
      </c>
      <c r="Z35" s="152">
        <v>0</v>
      </c>
      <c r="AA35" s="146">
        <v>0</v>
      </c>
      <c r="AB35" s="152">
        <v>0</v>
      </c>
      <c r="AC35" s="146">
        <v>0</v>
      </c>
      <c r="AD35" s="152">
        <v>0</v>
      </c>
      <c r="AE35" s="146">
        <v>0</v>
      </c>
      <c r="AF35" s="152">
        <v>0</v>
      </c>
      <c r="AG35" s="146">
        <v>0</v>
      </c>
    </row>
    <row r="36" spans="1:33" ht="13.95" customHeight="1">
      <c r="B36" s="145">
        <v>4</v>
      </c>
      <c r="C36" s="154" t="s">
        <v>131</v>
      </c>
      <c r="D36" s="84">
        <f t="shared" si="0"/>
        <v>94060.56</v>
      </c>
      <c r="E36" s="146">
        <v>3361.64</v>
      </c>
      <c r="F36" s="146">
        <v>0</v>
      </c>
      <c r="G36" s="146">
        <v>0</v>
      </c>
      <c r="H36" s="146">
        <v>0</v>
      </c>
      <c r="I36" s="146">
        <v>0</v>
      </c>
      <c r="J36" s="157">
        <v>0</v>
      </c>
      <c r="K36" s="85">
        <v>0</v>
      </c>
      <c r="L36" s="85">
        <v>0</v>
      </c>
      <c r="M36" s="85">
        <v>0</v>
      </c>
      <c r="N36" s="85">
        <v>0</v>
      </c>
      <c r="O36" s="85">
        <v>0</v>
      </c>
      <c r="P36" s="157">
        <v>0</v>
      </c>
      <c r="Q36" s="85">
        <v>8547.59</v>
      </c>
      <c r="R36" s="85">
        <f>'2.2'!Q36*20%</f>
        <v>79884</v>
      </c>
      <c r="S36" s="146">
        <v>0</v>
      </c>
      <c r="T36" s="146">
        <v>2267.33</v>
      </c>
      <c r="U36" s="146">
        <v>0</v>
      </c>
      <c r="V36" s="85">
        <v>0</v>
      </c>
      <c r="W36" s="85">
        <v>0</v>
      </c>
      <c r="X36" s="152">
        <v>0</v>
      </c>
      <c r="Y36" s="146">
        <v>0</v>
      </c>
      <c r="Z36" s="152">
        <v>0</v>
      </c>
      <c r="AA36" s="146">
        <v>0</v>
      </c>
      <c r="AB36" s="152">
        <v>0</v>
      </c>
      <c r="AC36" s="146">
        <v>0</v>
      </c>
      <c r="AD36" s="152">
        <v>0</v>
      </c>
      <c r="AE36" s="146">
        <v>0</v>
      </c>
      <c r="AF36" s="152">
        <v>0</v>
      </c>
      <c r="AG36" s="146">
        <v>0</v>
      </c>
    </row>
    <row r="37" spans="1:33" ht="13.95" customHeight="1">
      <c r="B37" s="145">
        <v>5</v>
      </c>
      <c r="C37" s="154" t="s">
        <v>147</v>
      </c>
      <c r="D37" s="84">
        <f t="shared" si="0"/>
        <v>0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57">
        <v>0</v>
      </c>
      <c r="K37" s="85">
        <v>0</v>
      </c>
      <c r="L37" s="85">
        <v>0</v>
      </c>
      <c r="M37" s="85">
        <v>0</v>
      </c>
      <c r="N37" s="85">
        <v>0</v>
      </c>
      <c r="O37" s="85">
        <v>0</v>
      </c>
      <c r="P37" s="157">
        <v>0</v>
      </c>
      <c r="Q37" s="85">
        <v>0</v>
      </c>
      <c r="R37" s="85">
        <f>'2.2'!Q37*20%</f>
        <v>0</v>
      </c>
      <c r="S37" s="146">
        <v>0</v>
      </c>
      <c r="T37" s="146">
        <v>0</v>
      </c>
      <c r="U37" s="146">
        <v>0</v>
      </c>
      <c r="V37" s="85">
        <v>0</v>
      </c>
      <c r="W37" s="85">
        <v>0</v>
      </c>
      <c r="X37" s="152">
        <v>0</v>
      </c>
      <c r="Y37" s="146">
        <v>0</v>
      </c>
      <c r="Z37" s="152">
        <v>0</v>
      </c>
      <c r="AA37" s="146">
        <v>0</v>
      </c>
      <c r="AB37" s="152">
        <v>0</v>
      </c>
      <c r="AC37" s="146">
        <v>0</v>
      </c>
      <c r="AD37" s="152">
        <v>0</v>
      </c>
      <c r="AE37" s="146">
        <v>0</v>
      </c>
      <c r="AF37" s="152">
        <v>0</v>
      </c>
      <c r="AG37" s="146">
        <v>0</v>
      </c>
    </row>
    <row r="38" spans="1:33" ht="13.95" customHeight="1">
      <c r="B38" s="145">
        <v>6</v>
      </c>
      <c r="C38" s="154" t="s">
        <v>133</v>
      </c>
      <c r="D38" s="84">
        <f t="shared" si="0"/>
        <v>30319.4</v>
      </c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57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157">
        <v>0</v>
      </c>
      <c r="Q38" s="85">
        <v>2930.6</v>
      </c>
      <c r="R38" s="85">
        <f>'2.2'!Q38*20%</f>
        <v>27388.800000000003</v>
      </c>
      <c r="S38" s="146">
        <v>0</v>
      </c>
      <c r="T38" s="146">
        <v>0</v>
      </c>
      <c r="U38" s="146">
        <v>0</v>
      </c>
      <c r="V38" s="85">
        <v>0</v>
      </c>
      <c r="W38" s="85">
        <v>0</v>
      </c>
      <c r="X38" s="152">
        <v>0</v>
      </c>
      <c r="Y38" s="146">
        <v>0</v>
      </c>
      <c r="Z38" s="152">
        <v>0</v>
      </c>
      <c r="AA38" s="146">
        <v>0</v>
      </c>
      <c r="AB38" s="152">
        <v>0</v>
      </c>
      <c r="AC38" s="146">
        <v>0</v>
      </c>
      <c r="AD38" s="152">
        <v>0</v>
      </c>
      <c r="AE38" s="146">
        <v>0</v>
      </c>
      <c r="AF38" s="152">
        <v>0</v>
      </c>
      <c r="AG38" s="146">
        <v>0</v>
      </c>
    </row>
    <row r="39" spans="1:33" ht="13.95" customHeight="1">
      <c r="B39" s="145">
        <v>7</v>
      </c>
      <c r="C39" s="154" t="s">
        <v>134</v>
      </c>
      <c r="D39" s="84">
        <f t="shared" si="0"/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57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157">
        <v>0</v>
      </c>
      <c r="Q39" s="85">
        <v>0</v>
      </c>
      <c r="R39" s="85">
        <f>'2.2'!Q39*20%</f>
        <v>0</v>
      </c>
      <c r="S39" s="146">
        <v>0</v>
      </c>
      <c r="T39" s="146">
        <v>0</v>
      </c>
      <c r="U39" s="146">
        <v>0</v>
      </c>
      <c r="V39" s="85">
        <v>0</v>
      </c>
      <c r="W39" s="85">
        <v>0</v>
      </c>
      <c r="X39" s="152">
        <v>0</v>
      </c>
      <c r="Y39" s="146">
        <v>0</v>
      </c>
      <c r="Z39" s="152">
        <v>0</v>
      </c>
      <c r="AA39" s="146">
        <v>0</v>
      </c>
      <c r="AB39" s="152">
        <v>0</v>
      </c>
      <c r="AC39" s="146">
        <v>0</v>
      </c>
      <c r="AD39" s="152">
        <v>0</v>
      </c>
      <c r="AE39" s="146">
        <v>0</v>
      </c>
      <c r="AF39" s="152">
        <v>0</v>
      </c>
      <c r="AG39" s="146">
        <v>0</v>
      </c>
    </row>
    <row r="40" spans="1:33" ht="15" customHeight="1">
      <c r="B40" s="145">
        <v>8</v>
      </c>
      <c r="C40" s="154" t="s">
        <v>135</v>
      </c>
      <c r="D40" s="84">
        <f t="shared" si="0"/>
        <v>3417.11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57">
        <v>0</v>
      </c>
      <c r="K40" s="85">
        <v>1847.42</v>
      </c>
      <c r="L40" s="85">
        <v>0</v>
      </c>
      <c r="M40" s="85">
        <v>0</v>
      </c>
      <c r="N40" s="85">
        <v>0</v>
      </c>
      <c r="O40" s="85">
        <v>0</v>
      </c>
      <c r="P40" s="157">
        <v>0</v>
      </c>
      <c r="Q40" s="85">
        <v>0</v>
      </c>
      <c r="R40" s="85">
        <f>'2.2'!Q40*20%</f>
        <v>0</v>
      </c>
      <c r="S40" s="146">
        <v>0</v>
      </c>
      <c r="T40" s="146">
        <v>1569.69</v>
      </c>
      <c r="U40" s="146">
        <v>0</v>
      </c>
      <c r="V40" s="85">
        <v>0</v>
      </c>
      <c r="W40" s="85">
        <v>0</v>
      </c>
      <c r="X40" s="152">
        <v>0</v>
      </c>
      <c r="Y40" s="146">
        <v>0</v>
      </c>
      <c r="Z40" s="152">
        <v>0</v>
      </c>
      <c r="AA40" s="146">
        <v>0</v>
      </c>
      <c r="AB40" s="152">
        <v>0</v>
      </c>
      <c r="AC40" s="146">
        <v>0</v>
      </c>
      <c r="AD40" s="152">
        <v>0</v>
      </c>
      <c r="AE40" s="146">
        <v>0</v>
      </c>
      <c r="AF40" s="152">
        <v>0</v>
      </c>
      <c r="AG40" s="146">
        <v>0</v>
      </c>
    </row>
    <row r="41" spans="1:33" ht="13.95" customHeight="1">
      <c r="B41" s="145">
        <v>9</v>
      </c>
      <c r="C41" s="154" t="s">
        <v>136</v>
      </c>
      <c r="D41" s="84">
        <f t="shared" si="0"/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57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157">
        <v>0</v>
      </c>
      <c r="Q41" s="85">
        <v>0</v>
      </c>
      <c r="R41" s="85">
        <f>'2.2'!Q41*20%</f>
        <v>0</v>
      </c>
      <c r="S41" s="146">
        <v>0</v>
      </c>
      <c r="T41" s="146">
        <v>0</v>
      </c>
      <c r="U41" s="146">
        <v>0</v>
      </c>
      <c r="V41" s="85">
        <v>0</v>
      </c>
      <c r="W41" s="85">
        <v>0</v>
      </c>
      <c r="X41" s="152">
        <v>0</v>
      </c>
      <c r="Y41" s="146">
        <v>0</v>
      </c>
      <c r="Z41" s="152">
        <v>0</v>
      </c>
      <c r="AA41" s="146">
        <v>0</v>
      </c>
      <c r="AB41" s="152">
        <v>0</v>
      </c>
      <c r="AC41" s="146">
        <v>0</v>
      </c>
      <c r="AD41" s="152">
        <v>0</v>
      </c>
      <c r="AE41" s="146">
        <v>0</v>
      </c>
      <c r="AF41" s="152">
        <v>0</v>
      </c>
      <c r="AG41" s="146">
        <v>0</v>
      </c>
    </row>
    <row r="42" spans="1:33" ht="13.2" customHeight="1">
      <c r="B42" s="15">
        <v>10</v>
      </c>
      <c r="C42" s="15" t="s">
        <v>137</v>
      </c>
      <c r="D42" s="84">
        <f t="shared" si="0"/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97">
        <v>0</v>
      </c>
      <c r="L42" s="85">
        <v>0</v>
      </c>
      <c r="M42" s="85">
        <v>0</v>
      </c>
      <c r="N42" s="85">
        <v>0</v>
      </c>
      <c r="O42" s="85">
        <v>0</v>
      </c>
      <c r="P42" s="157">
        <v>0</v>
      </c>
      <c r="Q42" s="97">
        <v>0</v>
      </c>
      <c r="R42" s="85">
        <f>'2.2'!Q42*20%</f>
        <v>0</v>
      </c>
      <c r="S42" s="85">
        <v>0</v>
      </c>
      <c r="T42" s="85">
        <v>0</v>
      </c>
      <c r="U42" s="85">
        <v>0</v>
      </c>
      <c r="V42" s="85">
        <v>0</v>
      </c>
      <c r="W42" s="85">
        <v>0</v>
      </c>
      <c r="X42" s="87">
        <v>0</v>
      </c>
      <c r="Y42" s="85">
        <v>0</v>
      </c>
      <c r="Z42" s="87">
        <v>0</v>
      </c>
      <c r="AA42" s="85">
        <v>0</v>
      </c>
      <c r="AB42" s="87">
        <v>0</v>
      </c>
      <c r="AC42" s="85">
        <v>0</v>
      </c>
      <c r="AD42" s="87">
        <v>0</v>
      </c>
      <c r="AE42" s="85">
        <v>0</v>
      </c>
      <c r="AF42" s="87">
        <v>0</v>
      </c>
      <c r="AG42" s="85">
        <v>0</v>
      </c>
    </row>
    <row r="43" spans="1:33" ht="13.95" customHeight="1">
      <c r="B43" s="15">
        <v>11</v>
      </c>
      <c r="C43" s="15" t="s">
        <v>141</v>
      </c>
      <c r="D43" s="84">
        <f t="shared" si="0"/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97">
        <v>0</v>
      </c>
      <c r="L43" s="85">
        <v>0</v>
      </c>
      <c r="M43" s="85">
        <v>0</v>
      </c>
      <c r="N43" s="85">
        <v>0</v>
      </c>
      <c r="O43" s="85">
        <v>0</v>
      </c>
      <c r="P43" s="157">
        <v>0</v>
      </c>
      <c r="Q43" s="97">
        <v>0</v>
      </c>
      <c r="R43" s="85">
        <f>'2.2'!Q43*20%</f>
        <v>0</v>
      </c>
      <c r="S43" s="85">
        <v>0</v>
      </c>
      <c r="T43" s="85">
        <v>0</v>
      </c>
      <c r="U43" s="85">
        <v>0</v>
      </c>
      <c r="V43" s="85">
        <v>0</v>
      </c>
      <c r="W43" s="85">
        <v>0</v>
      </c>
      <c r="X43" s="87">
        <v>0</v>
      </c>
      <c r="Y43" s="85">
        <v>0</v>
      </c>
      <c r="Z43" s="87">
        <v>0</v>
      </c>
      <c r="AA43" s="85">
        <v>0</v>
      </c>
      <c r="AB43" s="87">
        <v>0</v>
      </c>
      <c r="AC43" s="85">
        <v>0</v>
      </c>
      <c r="AD43" s="87">
        <v>0</v>
      </c>
      <c r="AE43" s="85">
        <v>0</v>
      </c>
      <c r="AF43" s="87">
        <v>0</v>
      </c>
      <c r="AG43" s="85">
        <v>0</v>
      </c>
    </row>
    <row r="44" spans="1:33" ht="13.2" customHeight="1">
      <c r="B44" s="15">
        <v>12</v>
      </c>
      <c r="C44" s="15" t="s">
        <v>138</v>
      </c>
      <c r="D44" s="84">
        <f t="shared" si="0"/>
        <v>93411.8</v>
      </c>
      <c r="E44" s="85">
        <v>4980.21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97">
        <v>0</v>
      </c>
      <c r="L44" s="85">
        <v>0</v>
      </c>
      <c r="M44" s="85">
        <v>0</v>
      </c>
      <c r="N44" s="85">
        <v>0</v>
      </c>
      <c r="O44" s="85">
        <v>0</v>
      </c>
      <c r="P44" s="157">
        <v>0</v>
      </c>
      <c r="Q44" s="85">
        <v>8547.59</v>
      </c>
      <c r="R44" s="85">
        <f>'2.2'!Q44*20%</f>
        <v>79884</v>
      </c>
      <c r="S44" s="85">
        <v>0</v>
      </c>
      <c r="T44" s="85">
        <v>0</v>
      </c>
      <c r="U44" s="85">
        <v>0</v>
      </c>
      <c r="V44" s="85">
        <v>0</v>
      </c>
      <c r="W44" s="85">
        <v>0</v>
      </c>
      <c r="X44" s="87">
        <v>0</v>
      </c>
      <c r="Y44" s="85">
        <v>0</v>
      </c>
      <c r="Z44" s="87">
        <v>0</v>
      </c>
      <c r="AA44" s="85">
        <v>0</v>
      </c>
      <c r="AB44" s="87">
        <v>0</v>
      </c>
      <c r="AC44" s="85">
        <v>0</v>
      </c>
      <c r="AD44" s="87">
        <v>0</v>
      </c>
      <c r="AE44" s="85">
        <v>0</v>
      </c>
      <c r="AF44" s="87">
        <v>0</v>
      </c>
      <c r="AG44" s="85">
        <v>0</v>
      </c>
    </row>
    <row r="45" spans="1:33" ht="13.2" customHeight="1">
      <c r="B45" s="5">
        <v>13</v>
      </c>
      <c r="C45" s="15" t="s">
        <v>101</v>
      </c>
      <c r="D45" s="84">
        <f t="shared" si="0"/>
        <v>80851.740000000005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97">
        <v>0</v>
      </c>
      <c r="L45" s="85">
        <v>0</v>
      </c>
      <c r="M45" s="85">
        <v>0</v>
      </c>
      <c r="N45" s="85">
        <v>0</v>
      </c>
      <c r="O45" s="85">
        <v>0</v>
      </c>
      <c r="P45" s="157">
        <v>0</v>
      </c>
      <c r="Q45" s="85">
        <v>7814.94</v>
      </c>
      <c r="R45" s="85">
        <f>'2.2'!Q45*20%</f>
        <v>73036.800000000003</v>
      </c>
      <c r="S45" s="85">
        <v>0</v>
      </c>
      <c r="T45" s="85">
        <v>0</v>
      </c>
      <c r="U45" s="85">
        <v>0</v>
      </c>
      <c r="V45" s="85">
        <v>0</v>
      </c>
      <c r="W45" s="85">
        <v>0</v>
      </c>
      <c r="X45" s="87">
        <v>0</v>
      </c>
      <c r="Y45" s="85">
        <v>0</v>
      </c>
      <c r="Z45" s="87">
        <v>0</v>
      </c>
      <c r="AA45" s="85">
        <v>0</v>
      </c>
      <c r="AB45" s="87">
        <v>0</v>
      </c>
      <c r="AC45" s="85">
        <v>0</v>
      </c>
      <c r="AD45" s="87">
        <v>0</v>
      </c>
      <c r="AE45" s="85">
        <v>0</v>
      </c>
      <c r="AF45" s="87">
        <v>0</v>
      </c>
      <c r="AG45" s="85">
        <v>0</v>
      </c>
    </row>
    <row r="46" spans="1:33" ht="13.2" customHeight="1">
      <c r="B46" s="5">
        <v>14</v>
      </c>
      <c r="C46" s="15" t="s">
        <v>100</v>
      </c>
      <c r="D46" s="84">
        <f t="shared" si="0"/>
        <v>6671.24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6671.24</v>
      </c>
      <c r="L46" s="85"/>
      <c r="M46" s="85">
        <v>0</v>
      </c>
      <c r="N46" s="85">
        <v>0</v>
      </c>
      <c r="O46" s="85">
        <v>0</v>
      </c>
      <c r="P46" s="157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7">
        <v>0</v>
      </c>
      <c r="Y46" s="85">
        <v>0</v>
      </c>
      <c r="Z46" s="87">
        <v>0</v>
      </c>
      <c r="AA46" s="85">
        <v>0</v>
      </c>
      <c r="AB46" s="87">
        <v>0</v>
      </c>
      <c r="AC46" s="85">
        <v>0</v>
      </c>
      <c r="AD46" s="87">
        <v>0</v>
      </c>
      <c r="AE46" s="85">
        <v>0</v>
      </c>
      <c r="AF46" s="87">
        <v>0</v>
      </c>
      <c r="AG46" s="85">
        <v>0</v>
      </c>
    </row>
    <row r="47" spans="1:33" s="82" customFormat="1" ht="13.2" customHeight="1">
      <c r="B47" s="194"/>
      <c r="C47" s="167" t="s">
        <v>139</v>
      </c>
      <c r="D47" s="146">
        <f>D33+D34+D35+D36+D37+D38+D39+D40+D41+D42+D43+D44+D45+D46</f>
        <v>364197.8</v>
      </c>
      <c r="E47" s="146">
        <f>E33+E34+E35+E36+E37+E38+E39+E40+E41+E42+E43+E44+E45+E46</f>
        <v>11080.96</v>
      </c>
      <c r="F47" s="146">
        <f>SUM(F33:F46)</f>
        <v>0</v>
      </c>
      <c r="G47" s="146">
        <f>SUM(G33:G46)</f>
        <v>0</v>
      </c>
      <c r="H47" s="146">
        <f>SUM(H33:H46)</f>
        <v>0</v>
      </c>
      <c r="I47" s="146">
        <f>SUM(I33:I46)</f>
        <v>0</v>
      </c>
      <c r="J47" s="146">
        <f>SUM(J33:J46)</f>
        <v>0</v>
      </c>
      <c r="K47" s="146">
        <f>K33+K34+K35+K36+K37+K38+K39+K40+K41+K42+K43+K44+K45+K46</f>
        <v>15497.800000000001</v>
      </c>
      <c r="L47" s="146">
        <f t="shared" ref="L47" si="1">SUM(L33:L45)</f>
        <v>0</v>
      </c>
      <c r="M47" s="146">
        <f>SUM(M33:M46)</f>
        <v>0</v>
      </c>
      <c r="N47" s="146">
        <f>SUM(N33:N46)</f>
        <v>0</v>
      </c>
      <c r="O47" s="146">
        <f>SUM(O33:O46)</f>
        <v>0</v>
      </c>
      <c r="P47" s="146">
        <f>SUM(P33:P46)</f>
        <v>0</v>
      </c>
      <c r="Q47" s="146">
        <f>Q33+Q34+Q35+Q36+Q37+Q38+Q39+Q40+Q41+Q42+Q43+Q44+Q45+Q46</f>
        <v>31503.969999999998</v>
      </c>
      <c r="R47" s="146">
        <f>R33+R34+R35+R36+R37+R38+R39+R40+R41+R42+R43+R44+R45+R46</f>
        <v>294429.59999999998</v>
      </c>
      <c r="S47" s="146">
        <f>SUM(S33:S46)</f>
        <v>0</v>
      </c>
      <c r="T47" s="146">
        <f>T33+T34+T35+T36+T37+T38+T39+T40+T41+T42+T43+T44+T45+T46</f>
        <v>11685.470000000001</v>
      </c>
      <c r="U47" s="146">
        <f t="shared" ref="U47:AD47" si="2">SUM(U33:U46)</f>
        <v>0</v>
      </c>
      <c r="V47" s="146">
        <f t="shared" si="2"/>
        <v>0</v>
      </c>
      <c r="W47" s="146">
        <f t="shared" si="2"/>
        <v>0</v>
      </c>
      <c r="X47" s="152">
        <f t="shared" si="2"/>
        <v>0</v>
      </c>
      <c r="Y47" s="146">
        <f t="shared" si="2"/>
        <v>0</v>
      </c>
      <c r="Z47" s="152">
        <f t="shared" si="2"/>
        <v>0</v>
      </c>
      <c r="AA47" s="146">
        <f t="shared" si="2"/>
        <v>0</v>
      </c>
      <c r="AB47" s="152">
        <f t="shared" si="2"/>
        <v>0</v>
      </c>
      <c r="AC47" s="146">
        <f t="shared" si="2"/>
        <v>0</v>
      </c>
      <c r="AD47" s="152">
        <f t="shared" si="2"/>
        <v>0</v>
      </c>
      <c r="AE47" s="146">
        <v>0</v>
      </c>
      <c r="AF47" s="152">
        <v>0</v>
      </c>
      <c r="AG47" s="146">
        <v>0</v>
      </c>
    </row>
    <row r="48" spans="1:33" s="82" customFormat="1" ht="16.95" customHeight="1">
      <c r="B48" s="136"/>
      <c r="C48" s="135" t="s">
        <v>178</v>
      </c>
      <c r="D48" s="198">
        <f>D25+D30+D47</f>
        <v>383378.8</v>
      </c>
      <c r="E48" s="198">
        <f>E25+E30+E47</f>
        <v>18053.259999999998</v>
      </c>
      <c r="F48" s="198">
        <f t="shared" ref="F48:AB48" si="3">F47+F30+F25</f>
        <v>0</v>
      </c>
      <c r="G48" s="198">
        <f t="shared" si="3"/>
        <v>0</v>
      </c>
      <c r="H48" s="198">
        <f t="shared" si="3"/>
        <v>0</v>
      </c>
      <c r="I48" s="198">
        <f t="shared" si="3"/>
        <v>0</v>
      </c>
      <c r="J48" s="198">
        <f t="shared" si="3"/>
        <v>0</v>
      </c>
      <c r="K48" s="198">
        <f>K25+K30+K47</f>
        <v>15497.800000000001</v>
      </c>
      <c r="L48" s="198">
        <f t="shared" si="3"/>
        <v>0</v>
      </c>
      <c r="M48" s="198">
        <f t="shared" si="3"/>
        <v>0</v>
      </c>
      <c r="N48" s="198">
        <f t="shared" si="3"/>
        <v>0</v>
      </c>
      <c r="O48" s="198">
        <f t="shared" si="3"/>
        <v>0</v>
      </c>
      <c r="P48" s="198">
        <f t="shared" si="3"/>
        <v>0</v>
      </c>
      <c r="Q48" s="198">
        <f>Q25+Q30+Q47</f>
        <v>31503.969999999998</v>
      </c>
      <c r="R48" s="198">
        <f>R25+R30+R47</f>
        <v>294429.59999999998</v>
      </c>
      <c r="S48" s="198">
        <f t="shared" si="3"/>
        <v>0</v>
      </c>
      <c r="T48" s="198">
        <f>T25+T30+T47</f>
        <v>23894.170000000002</v>
      </c>
      <c r="U48" s="198">
        <f t="shared" si="3"/>
        <v>0</v>
      </c>
      <c r="V48" s="198">
        <f t="shared" si="3"/>
        <v>0</v>
      </c>
      <c r="W48" s="198">
        <f t="shared" si="3"/>
        <v>0</v>
      </c>
      <c r="X48" s="202">
        <f t="shared" si="3"/>
        <v>0</v>
      </c>
      <c r="Y48" s="198">
        <f t="shared" si="3"/>
        <v>0</v>
      </c>
      <c r="Z48" s="202">
        <f t="shared" si="3"/>
        <v>0</v>
      </c>
      <c r="AA48" s="198">
        <f t="shared" si="3"/>
        <v>0</v>
      </c>
      <c r="AB48" s="202">
        <f t="shared" si="3"/>
        <v>0</v>
      </c>
      <c r="AC48" s="146">
        <v>0</v>
      </c>
      <c r="AD48" s="152">
        <v>0</v>
      </c>
      <c r="AE48" s="146">
        <v>0</v>
      </c>
      <c r="AF48" s="152">
        <v>0</v>
      </c>
      <c r="AG48" s="146">
        <v>0</v>
      </c>
    </row>
    <row r="49" spans="2:33" s="82" customFormat="1" ht="30.6" customHeight="1">
      <c r="B49" s="168"/>
      <c r="C49" s="168"/>
      <c r="D49" s="186"/>
      <c r="E49" s="187"/>
      <c r="F49" s="188"/>
      <c r="G49" s="188"/>
      <c r="H49" s="188"/>
      <c r="I49" s="188"/>
      <c r="J49" s="189"/>
      <c r="K49" s="190"/>
      <c r="L49" s="191"/>
      <c r="M49" s="187"/>
      <c r="N49" s="176"/>
      <c r="O49" s="176"/>
      <c r="P49" s="189"/>
      <c r="Q49" s="190"/>
      <c r="R49" s="190"/>
      <c r="S49" s="190"/>
      <c r="T49" s="176"/>
      <c r="U49" s="176"/>
      <c r="V49" s="176"/>
      <c r="W49" s="176"/>
      <c r="X49" s="181"/>
      <c r="Y49" s="176"/>
      <c r="Z49" s="181"/>
      <c r="AA49" s="176"/>
      <c r="AB49" s="181"/>
      <c r="AC49" s="176"/>
      <c r="AD49" s="181"/>
      <c r="AE49" s="176"/>
      <c r="AF49" s="181"/>
      <c r="AG49" s="176"/>
    </row>
    <row r="50" spans="2:33" ht="15.6">
      <c r="B50" s="195"/>
      <c r="C50" s="205" t="s">
        <v>174</v>
      </c>
      <c r="D50" s="96"/>
      <c r="E50" s="96"/>
      <c r="F50" s="96"/>
      <c r="G50" s="96"/>
      <c r="H50" s="96"/>
      <c r="I50" s="96"/>
      <c r="J50" s="96"/>
      <c r="O50" s="111" t="s">
        <v>165</v>
      </c>
      <c r="P50" s="111"/>
      <c r="Q50" s="111"/>
    </row>
    <row r="51" spans="2:33" ht="49.5" customHeight="1">
      <c r="C51" s="272" t="s">
        <v>173</v>
      </c>
      <c r="D51" s="272"/>
      <c r="E51" s="272"/>
      <c r="F51" s="272"/>
      <c r="G51" s="272"/>
      <c r="H51" s="272"/>
      <c r="I51" s="272"/>
      <c r="J51" s="272"/>
    </row>
    <row r="53" spans="2:33" ht="18">
      <c r="C53" s="76" t="s">
        <v>81</v>
      </c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2:33" ht="18">
      <c r="C54" s="76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2:33" ht="18">
      <c r="C55" s="76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2:33" ht="18">
      <c r="C56" s="76"/>
      <c r="M56" s="75"/>
    </row>
  </sheetData>
  <mergeCells count="39">
    <mergeCell ref="A14:A17"/>
    <mergeCell ref="B14:B17"/>
    <mergeCell ref="C14:C17"/>
    <mergeCell ref="D14:D16"/>
    <mergeCell ref="W14:W16"/>
    <mergeCell ref="T15:T16"/>
    <mergeCell ref="U15:U16"/>
    <mergeCell ref="AD15:AE16"/>
    <mergeCell ref="AF15:AG16"/>
    <mergeCell ref="J15:J16"/>
    <mergeCell ref="B12:AG12"/>
    <mergeCell ref="B13:AG13"/>
    <mergeCell ref="X14:AG14"/>
    <mergeCell ref="E14:G14"/>
    <mergeCell ref="H14:J14"/>
    <mergeCell ref="N14:P14"/>
    <mergeCell ref="Q14:S14"/>
    <mergeCell ref="T14:V14"/>
    <mergeCell ref="K14:M14"/>
    <mergeCell ref="P15:P16"/>
    <mergeCell ref="Q15:Q16"/>
    <mergeCell ref="R15:R16"/>
    <mergeCell ref="S15:S16"/>
    <mergeCell ref="B32:C32"/>
    <mergeCell ref="C51:J51"/>
    <mergeCell ref="X15:Y16"/>
    <mergeCell ref="Z15:AA16"/>
    <mergeCell ref="AB15:AC16"/>
    <mergeCell ref="E15:E16"/>
    <mergeCell ref="F15:F16"/>
    <mergeCell ref="G15:G16"/>
    <mergeCell ref="H15:H16"/>
    <mergeCell ref="I15:I16"/>
    <mergeCell ref="K15:K16"/>
    <mergeCell ref="L15:L16"/>
    <mergeCell ref="M15:M16"/>
    <mergeCell ref="N15:N16"/>
    <mergeCell ref="O15:O16"/>
    <mergeCell ref="V15:V16"/>
  </mergeCells>
  <pageMargins left="0.78740157480314965" right="0.78740157480314965" top="1.1811023622047243" bottom="0.39370078740157483" header="0.31496062992125984" footer="0.31496062992125984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5"/>
  <sheetViews>
    <sheetView topLeftCell="C11" workbookViewId="0">
      <selection activeCell="Q19" sqref="Q19"/>
    </sheetView>
  </sheetViews>
  <sheetFormatPr defaultColWidth="9.109375" defaultRowHeight="13.8"/>
  <cols>
    <col min="1" max="1" width="3.109375" style="111" hidden="1" customWidth="1"/>
    <col min="2" max="2" width="0" style="111" hidden="1" customWidth="1"/>
    <col min="3" max="3" width="6.109375" style="111" customWidth="1"/>
    <col min="4" max="4" width="11.88671875" style="111" customWidth="1"/>
    <col min="5" max="5" width="59.109375" style="111" customWidth="1"/>
    <col min="6" max="6" width="9.33203125" style="111" bestFit="1" customWidth="1"/>
    <col min="7" max="7" width="13.5546875" style="111" customWidth="1"/>
    <col min="8" max="10" width="7.44140625" style="111" customWidth="1"/>
    <col min="11" max="11" width="7.33203125" style="111" customWidth="1"/>
    <col min="12" max="12" width="7.44140625" style="111" customWidth="1"/>
    <col min="13" max="13" width="8.109375" style="111" customWidth="1"/>
    <col min="14" max="14" width="7.44140625" style="111" customWidth="1"/>
    <col min="15" max="15" width="12.33203125" style="111" customWidth="1"/>
    <col min="16" max="16" width="13.6640625" style="111" customWidth="1"/>
    <col min="17" max="17" width="12.88671875" style="111" customWidth="1"/>
    <col min="18" max="16384" width="9.109375" style="111"/>
  </cols>
  <sheetData>
    <row r="1" spans="1:21">
      <c r="A1" s="1"/>
      <c r="B1" s="11"/>
      <c r="C1" s="11"/>
      <c r="D1" s="12"/>
      <c r="E1" s="12"/>
      <c r="F1" s="7"/>
      <c r="G1" s="10"/>
      <c r="H1" s="10"/>
      <c r="I1" s="10"/>
      <c r="J1" s="10"/>
      <c r="K1" s="10"/>
      <c r="L1" s="13"/>
      <c r="M1" s="12"/>
      <c r="N1" s="99"/>
      <c r="O1" s="12"/>
      <c r="P1" s="12"/>
      <c r="Q1" s="14"/>
    </row>
    <row r="2" spans="1:21">
      <c r="A2" s="1"/>
      <c r="B2" s="11"/>
      <c r="C2" s="11"/>
      <c r="D2" s="12"/>
      <c r="E2" s="12"/>
      <c r="F2" s="7"/>
      <c r="G2" s="10"/>
      <c r="H2" s="10"/>
      <c r="I2" s="10"/>
      <c r="J2" s="10"/>
      <c r="K2" s="10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>
      <c r="A3" s="1"/>
      <c r="B3" s="11"/>
      <c r="C3" s="11"/>
      <c r="D3" s="12"/>
      <c r="E3" s="12"/>
      <c r="F3" s="7"/>
      <c r="G3" s="10"/>
      <c r="H3" s="10"/>
      <c r="I3" s="10"/>
      <c r="J3" s="10"/>
      <c r="K3" s="10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>
      <c r="A4" s="1"/>
      <c r="B4" s="11"/>
      <c r="C4" s="11"/>
      <c r="D4" s="12"/>
      <c r="E4" s="12"/>
      <c r="F4" s="7"/>
      <c r="G4" s="10"/>
      <c r="H4" s="10"/>
      <c r="I4" s="10"/>
      <c r="J4" s="10"/>
      <c r="K4" s="10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>
      <c r="A5" s="1"/>
      <c r="B5" s="11"/>
      <c r="C5" s="11"/>
      <c r="D5" s="12"/>
      <c r="E5" s="12"/>
      <c r="F5" s="7"/>
      <c r="G5" s="10"/>
      <c r="H5" s="10"/>
      <c r="I5" s="10"/>
      <c r="J5" s="10"/>
      <c r="K5" s="10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>
      <c r="A6" s="1"/>
      <c r="B6" s="11"/>
      <c r="C6" s="11"/>
      <c r="D6" s="12"/>
      <c r="E6" s="12"/>
      <c r="F6" s="7"/>
      <c r="G6" s="10"/>
      <c r="H6" s="10"/>
      <c r="I6" s="10"/>
      <c r="J6" s="10"/>
      <c r="K6" s="10"/>
      <c r="L6" s="13"/>
      <c r="M6" s="99"/>
      <c r="N6" s="92"/>
      <c r="O6" s="99"/>
      <c r="P6" s="99"/>
      <c r="Q6" s="99"/>
      <c r="R6" s="99"/>
      <c r="S6" s="99"/>
      <c r="T6" s="99"/>
      <c r="U6" s="99"/>
    </row>
    <row r="7" spans="1:21" ht="17.399999999999999">
      <c r="A7" s="80" t="s">
        <v>0</v>
      </c>
      <c r="B7" s="11"/>
      <c r="C7" s="11"/>
      <c r="D7" s="12"/>
      <c r="E7" s="12"/>
      <c r="F7" s="7"/>
      <c r="G7" s="10"/>
      <c r="H7" s="10"/>
      <c r="I7" s="10"/>
      <c r="J7" s="10"/>
      <c r="K7" s="10"/>
      <c r="L7" s="13"/>
      <c r="M7" s="12"/>
      <c r="N7" s="99"/>
      <c r="O7" s="12"/>
      <c r="P7" s="12"/>
      <c r="Q7" s="14"/>
    </row>
    <row r="8" spans="1:21" ht="18.75" customHeight="1">
      <c r="A8" s="45" t="s">
        <v>1</v>
      </c>
      <c r="B8" s="11"/>
      <c r="C8" s="11"/>
      <c r="D8" s="12"/>
      <c r="E8" s="12"/>
      <c r="F8" s="7"/>
      <c r="G8" s="10"/>
      <c r="H8" s="10"/>
      <c r="I8" s="10"/>
      <c r="J8" s="10"/>
      <c r="K8" s="10"/>
      <c r="L8" s="13"/>
      <c r="M8" s="12"/>
      <c r="N8" s="12"/>
      <c r="O8" s="12"/>
      <c r="P8" s="12"/>
      <c r="Q8" s="14"/>
    </row>
    <row r="9" spans="1:21" s="112" customFormat="1" ht="13.2">
      <c r="A9" s="103" t="s">
        <v>2</v>
      </c>
      <c r="B9" s="283" t="s">
        <v>4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</row>
    <row r="10" spans="1:21" s="68" customFormat="1" ht="17.25" customHeight="1">
      <c r="A10" s="95" t="s">
        <v>5</v>
      </c>
      <c r="B10" s="284" t="s">
        <v>7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</row>
    <row r="11" spans="1:21" ht="15" customHeight="1">
      <c r="A11" s="214" t="s">
        <v>8</v>
      </c>
      <c r="B11" s="285" t="s">
        <v>26</v>
      </c>
      <c r="C11" s="287" t="s">
        <v>26</v>
      </c>
      <c r="D11" s="285" t="s">
        <v>11</v>
      </c>
      <c r="E11" s="288" t="s">
        <v>27</v>
      </c>
      <c r="F11" s="290" t="s">
        <v>28</v>
      </c>
      <c r="G11" s="292" t="s">
        <v>17</v>
      </c>
      <c r="H11" s="294" t="s">
        <v>29</v>
      </c>
      <c r="I11" s="294"/>
      <c r="J11" s="294"/>
      <c r="K11" s="294"/>
      <c r="L11" s="294"/>
      <c r="M11" s="235" t="s">
        <v>18</v>
      </c>
      <c r="N11" s="235"/>
      <c r="O11" s="235"/>
      <c r="P11" s="235"/>
      <c r="Q11" s="235"/>
    </row>
    <row r="12" spans="1:21" ht="15" customHeight="1">
      <c r="A12" s="215"/>
      <c r="B12" s="285"/>
      <c r="C12" s="285"/>
      <c r="D12" s="285"/>
      <c r="E12" s="288"/>
      <c r="F12" s="291"/>
      <c r="G12" s="293"/>
      <c r="H12" s="295"/>
      <c r="I12" s="295"/>
      <c r="J12" s="295"/>
      <c r="K12" s="295"/>
      <c r="L12" s="295"/>
      <c r="M12" s="236"/>
      <c r="N12" s="236"/>
      <c r="O12" s="236"/>
      <c r="P12" s="236"/>
      <c r="Q12" s="236"/>
    </row>
    <row r="13" spans="1:21" ht="74.25" customHeight="1">
      <c r="A13" s="215"/>
      <c r="B13" s="285"/>
      <c r="C13" s="285"/>
      <c r="D13" s="285"/>
      <c r="E13" s="288"/>
      <c r="F13" s="291"/>
      <c r="G13" s="293"/>
      <c r="H13" s="106" t="s">
        <v>55</v>
      </c>
      <c r="I13" s="106" t="s">
        <v>56</v>
      </c>
      <c r="J13" s="106" t="s">
        <v>57</v>
      </c>
      <c r="K13" s="106" t="s">
        <v>58</v>
      </c>
      <c r="L13" s="106" t="s">
        <v>32</v>
      </c>
      <c r="M13" s="102" t="s">
        <v>55</v>
      </c>
      <c r="N13" s="102" t="s">
        <v>56</v>
      </c>
      <c r="O13" s="102" t="s">
        <v>57</v>
      </c>
      <c r="P13" s="102" t="s">
        <v>58</v>
      </c>
      <c r="Q13" s="102" t="s">
        <v>32</v>
      </c>
    </row>
    <row r="14" spans="1:21" ht="46.5" customHeight="1">
      <c r="A14" s="215"/>
      <c r="B14" s="286"/>
      <c r="C14" s="286"/>
      <c r="D14" s="286"/>
      <c r="E14" s="289"/>
      <c r="F14" s="104" t="s">
        <v>64</v>
      </c>
      <c r="G14" s="105" t="s">
        <v>60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2" t="s">
        <v>61</v>
      </c>
      <c r="N14" s="102" t="s">
        <v>61</v>
      </c>
      <c r="O14" s="102" t="s">
        <v>61</v>
      </c>
      <c r="P14" s="102" t="s">
        <v>61</v>
      </c>
      <c r="Q14" s="102" t="s">
        <v>61</v>
      </c>
    </row>
    <row r="15" spans="1:21">
      <c r="A15" s="17">
        <v>1</v>
      </c>
      <c r="B15" s="19">
        <v>1</v>
      </c>
      <c r="C15" s="19">
        <v>1</v>
      </c>
      <c r="D15" s="19">
        <v>2</v>
      </c>
      <c r="E15" s="19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19">
        <v>10</v>
      </c>
      <c r="M15" s="20">
        <v>11</v>
      </c>
      <c r="N15" s="20">
        <v>12</v>
      </c>
      <c r="O15" s="20">
        <v>13</v>
      </c>
      <c r="P15" s="20">
        <v>14</v>
      </c>
      <c r="Q15" s="20">
        <v>15</v>
      </c>
    </row>
    <row r="16" spans="1:21" hidden="1"/>
    <row r="17" spans="3:17" ht="36" customHeight="1">
      <c r="C17" s="98">
        <v>1</v>
      </c>
      <c r="D17" s="107" t="s">
        <v>114</v>
      </c>
      <c r="E17" s="39" t="s">
        <v>109</v>
      </c>
      <c r="F17" s="40">
        <v>2231.1999999999998</v>
      </c>
      <c r="G17" s="41">
        <v>103</v>
      </c>
      <c r="H17" s="42">
        <v>0</v>
      </c>
      <c r="I17" s="42">
        <v>0</v>
      </c>
      <c r="J17" s="42">
        <v>4</v>
      </c>
      <c r="K17" s="42">
        <v>0</v>
      </c>
      <c r="L17" s="28">
        <v>4</v>
      </c>
      <c r="M17" s="29">
        <v>0</v>
      </c>
      <c r="N17" s="29">
        <v>0</v>
      </c>
      <c r="O17" s="29">
        <v>0</v>
      </c>
      <c r="P17" s="30">
        <f>'1'!P26</f>
        <v>2986475.5500000003</v>
      </c>
      <c r="Q17" s="30">
        <f>P17</f>
        <v>2986475.5500000003</v>
      </c>
    </row>
    <row r="18" spans="3:17" ht="39" customHeight="1">
      <c r="C18" s="98">
        <v>2</v>
      </c>
      <c r="D18" s="107" t="s">
        <v>120</v>
      </c>
      <c r="E18" s="39" t="s">
        <v>119</v>
      </c>
      <c r="F18" s="40">
        <v>718.1</v>
      </c>
      <c r="G18" s="41">
        <v>36</v>
      </c>
      <c r="H18" s="42">
        <v>0</v>
      </c>
      <c r="I18" s="42">
        <v>0</v>
      </c>
      <c r="J18" s="42">
        <v>0</v>
      </c>
      <c r="K18" s="42">
        <v>0</v>
      </c>
      <c r="L18" s="28">
        <v>2</v>
      </c>
      <c r="M18" s="29">
        <v>0</v>
      </c>
      <c r="N18" s="29">
        <v>0</v>
      </c>
      <c r="O18" s="29">
        <v>0</v>
      </c>
      <c r="P18" s="30">
        <f>'1'!P31</f>
        <v>5496205.7199999997</v>
      </c>
      <c r="Q18" s="30">
        <f t="shared" ref="Q18:Q19" si="0">P18</f>
        <v>5496205.7199999997</v>
      </c>
    </row>
    <row r="19" spans="3:17" ht="39" customHeight="1">
      <c r="C19" s="98">
        <v>3</v>
      </c>
      <c r="D19" s="107" t="s">
        <v>121</v>
      </c>
      <c r="E19" s="39" t="s">
        <v>109</v>
      </c>
      <c r="F19" s="40">
        <v>6911.55</v>
      </c>
      <c r="G19" s="41">
        <v>269</v>
      </c>
      <c r="H19" s="42">
        <v>0</v>
      </c>
      <c r="I19" s="42">
        <v>0</v>
      </c>
      <c r="J19" s="42">
        <v>0</v>
      </c>
      <c r="K19" s="42">
        <v>6</v>
      </c>
      <c r="L19" s="28">
        <v>14</v>
      </c>
      <c r="M19" s="29">
        <v>0</v>
      </c>
      <c r="N19" s="29">
        <v>0</v>
      </c>
      <c r="O19" s="29">
        <v>0</v>
      </c>
      <c r="P19" s="30">
        <v>14843532.08</v>
      </c>
      <c r="Q19" s="30">
        <f t="shared" si="0"/>
        <v>14843532.08</v>
      </c>
    </row>
    <row r="20" spans="3:17" ht="18" customHeight="1">
      <c r="C20" s="113"/>
      <c r="D20" s="47"/>
      <c r="E20" s="59" t="s">
        <v>122</v>
      </c>
      <c r="F20" s="59">
        <f t="shared" ref="F20:P20" si="1">F17+F18+F19</f>
        <v>9860.85</v>
      </c>
      <c r="G20" s="203">
        <f t="shared" si="1"/>
        <v>408</v>
      </c>
      <c r="H20" s="203">
        <f t="shared" si="1"/>
        <v>0</v>
      </c>
      <c r="I20" s="203">
        <f t="shared" si="1"/>
        <v>0</v>
      </c>
      <c r="J20" s="203">
        <f t="shared" si="1"/>
        <v>4</v>
      </c>
      <c r="K20" s="203">
        <f t="shared" si="1"/>
        <v>6</v>
      </c>
      <c r="L20" s="203">
        <f t="shared" si="1"/>
        <v>20</v>
      </c>
      <c r="M20" s="59">
        <f t="shared" si="1"/>
        <v>0</v>
      </c>
      <c r="N20" s="59">
        <f t="shared" si="1"/>
        <v>0</v>
      </c>
      <c r="O20" s="59">
        <f t="shared" si="1"/>
        <v>0</v>
      </c>
      <c r="P20" s="59">
        <f t="shared" si="1"/>
        <v>23326213.350000001</v>
      </c>
      <c r="Q20" s="59">
        <f>Q17+Q18+Q19</f>
        <v>23326213.350000001</v>
      </c>
    </row>
    <row r="22" spans="3:17" ht="18">
      <c r="C22" s="68"/>
      <c r="D22" s="111" t="s">
        <v>81</v>
      </c>
      <c r="E22" s="76"/>
    </row>
    <row r="23" spans="3:17" ht="18">
      <c r="D23" s="111" t="s">
        <v>164</v>
      </c>
      <c r="E23" s="76"/>
      <c r="K23" s="111" t="s">
        <v>165</v>
      </c>
    </row>
    <row r="24" spans="3:17" ht="18">
      <c r="E24" s="76"/>
      <c r="J24" s="68"/>
      <c r="K24" s="68"/>
    </row>
    <row r="25" spans="3:17" ht="18">
      <c r="E25" s="76"/>
      <c r="J25" s="75"/>
    </row>
  </sheetData>
  <mergeCells count="11">
    <mergeCell ref="M11:Q12"/>
    <mergeCell ref="B9:Q9"/>
    <mergeCell ref="B10:Q10"/>
    <mergeCell ref="A11:A14"/>
    <mergeCell ref="B11:B14"/>
    <mergeCell ref="C11:C14"/>
    <mergeCell ref="D11:D14"/>
    <mergeCell ref="E11:E14"/>
    <mergeCell ref="F11:F13"/>
    <mergeCell ref="G11:G13"/>
    <mergeCell ref="H11:L12"/>
  </mergeCells>
  <pageMargins left="0.78740157480314965" right="0.78740157480314965" top="1.1811023622047243" bottom="0.3937007874015748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2.1</vt:lpstr>
      <vt:lpstr>2.2</vt:lpstr>
      <vt:lpstr>2.3</vt:lpstr>
      <vt:lpstr>2.4</vt:lpstr>
      <vt:lpstr>3</vt:lpstr>
      <vt:lpstr>'1'!Заголовки_для_печати</vt:lpstr>
      <vt:lpstr>'2.1'!Заголовки_для_печати</vt:lpstr>
      <vt:lpstr>'2.2'!Заголовки_для_печати</vt:lpstr>
      <vt:lpstr>'2.3'!Заголовки_для_печати</vt:lpstr>
      <vt:lpstr>'2.4'!Заголовки_для_печати</vt:lpstr>
      <vt:lpstr>'1'!Область_печати</vt:lpstr>
    </vt:vector>
  </TitlesOfParts>
  <Company>МЖКХ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stativkina</dc:creator>
  <cp:lastModifiedBy>User2</cp:lastModifiedBy>
  <cp:lastPrinted>2020-10-27T14:11:14Z</cp:lastPrinted>
  <dcterms:created xsi:type="dcterms:W3CDTF">2017-02-01T14:55:51Z</dcterms:created>
  <dcterms:modified xsi:type="dcterms:W3CDTF">2020-11-09T13:00:29Z</dcterms:modified>
</cp:coreProperties>
</file>